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activeTab="1"/>
  </bookViews>
  <sheets>
    <sheet name="附表1" sheetId="2" r:id="rId1"/>
    <sheet name="附表2" sheetId="3" r:id="rId2"/>
  </sheets>
  <definedNames>
    <definedName name="_xlnm.Print_Titles" localSheetId="0">附表1!$1:$2</definedName>
    <definedName name="_xlnm.Print_Titles" localSheetId="1">附表2!$1:$3</definedName>
    <definedName name="_xlnm.Print_Area" localSheetId="1">附表2!$A$1:$I$27</definedName>
  </definedNames>
  <calcPr calcId="144525"/>
</workbook>
</file>

<file path=xl/sharedStrings.xml><?xml version="1.0" encoding="utf-8"?>
<sst xmlns="http://schemas.openxmlformats.org/spreadsheetml/2006/main" count="154" uniqueCount="113">
  <si>
    <r>
      <rPr>
        <sz val="10.5"/>
        <color theme="1"/>
        <rFont val="宋体"/>
        <charset val="134"/>
      </rPr>
      <t>附表</t>
    </r>
    <r>
      <rPr>
        <sz val="10.5"/>
        <color theme="1"/>
        <rFont val="宋体"/>
        <charset val="134"/>
      </rPr>
      <t>1</t>
    </r>
  </si>
  <si>
    <t>遵化市环境卫生管理中心2022年道路保洁一体化项目服务费绩效自评表</t>
  </si>
  <si>
    <t>项目名称</t>
  </si>
  <si>
    <t>2022年道路保洁一体化项目服务费</t>
  </si>
  <si>
    <t>主管部门</t>
  </si>
  <si>
    <t>遵化市城市管理综合执法局</t>
  </si>
  <si>
    <t>实施单位</t>
  </si>
  <si>
    <t>遵化市环境卫生管理中心</t>
  </si>
  <si>
    <t>项目资金
（万元）</t>
  </si>
  <si>
    <t>年初</t>
  </si>
  <si>
    <t>全年</t>
  </si>
  <si>
    <t>分值</t>
  </si>
  <si>
    <t>执行率</t>
  </si>
  <si>
    <t>得分</t>
  </si>
  <si>
    <t>预算数</t>
  </si>
  <si>
    <t>执行数</t>
  </si>
  <si>
    <t>年度资金总额</t>
  </si>
  <si>
    <t>其中：当年财政拨款</t>
  </si>
  <si>
    <t>—</t>
  </si>
  <si>
    <t>      上年结转资金</t>
  </si>
  <si>
    <t>  其他资金</t>
  </si>
  <si>
    <t>年度总体目标</t>
  </si>
  <si>
    <t>预期目标</t>
  </si>
  <si>
    <t>实际完成情况</t>
  </si>
  <si>
    <t>为进一步深化公路养护机制改革，充分发展市场竞争机制作用，加快公路养护市场化进程，切实提高公路日常质量。</t>
  </si>
  <si>
    <t>加快公路养护市场化进程，促进公路养护工作向社会化、专业化、机械化发展，对国省干线及通景公路进行公路日常保洁等服务，服务经费拨付到位。</t>
  </si>
  <si>
    <t>绩
效
指
标</t>
  </si>
  <si>
    <t>一级指标</t>
  </si>
  <si>
    <t>二级指标</t>
  </si>
  <si>
    <t>三级指标</t>
  </si>
  <si>
    <t>年度</t>
  </si>
  <si>
    <t>实际</t>
  </si>
  <si>
    <t>偏差原因分析及改进措施</t>
  </si>
  <si>
    <t>指标值</t>
  </si>
  <si>
    <t>完成值</t>
  </si>
  <si>
    <r>
      <rPr>
        <sz val="10.5"/>
        <color theme="1"/>
        <rFont val="宋体"/>
        <charset val="134"/>
      </rPr>
      <t>决策</t>
    </r>
    <r>
      <rPr>
        <sz val="10.5"/>
        <color theme="1"/>
        <rFont val="Calibri"/>
        <charset val="134"/>
      </rPr>
      <t xml:space="preserve">
</t>
    </r>
    <r>
      <rPr>
        <sz val="10.5"/>
        <color theme="1"/>
        <rFont val="宋体"/>
        <charset val="134"/>
      </rPr>
      <t>指标</t>
    </r>
  </si>
  <si>
    <t>项目立项</t>
  </si>
  <si>
    <t>立项依据充分性</t>
  </si>
  <si>
    <t>立项程序规范性</t>
  </si>
  <si>
    <t>绩效目标</t>
  </si>
  <si>
    <t>绩效目标合理性</t>
  </si>
  <si>
    <t>绩效指标明确性</t>
  </si>
  <si>
    <t>资金投入</t>
  </si>
  <si>
    <t>预算编制科学性</t>
  </si>
  <si>
    <t>资金分配合理性</t>
  </si>
  <si>
    <r>
      <rPr>
        <sz val="10.5"/>
        <color theme="1"/>
        <rFont val="宋体"/>
        <charset val="134"/>
      </rPr>
      <t>过程</t>
    </r>
    <r>
      <rPr>
        <sz val="10.5"/>
        <color theme="1"/>
        <rFont val="Calibri"/>
        <charset val="134"/>
      </rPr>
      <t xml:space="preserve">
</t>
    </r>
    <r>
      <rPr>
        <sz val="10.5"/>
        <color theme="1"/>
        <rFont val="宋体"/>
        <charset val="134"/>
      </rPr>
      <t>指标</t>
    </r>
  </si>
  <si>
    <t>资金管理</t>
  </si>
  <si>
    <t>资金到位率</t>
  </si>
  <si>
    <t>资金使用合规性</t>
  </si>
  <si>
    <t>组织实施</t>
  </si>
  <si>
    <t>管理制度健全性</t>
  </si>
  <si>
    <t>制度执行有效性</t>
  </si>
  <si>
    <t>组织管理运行有效性</t>
  </si>
  <si>
    <t>项目质量可控性</t>
  </si>
  <si>
    <r>
      <rPr>
        <sz val="10.5"/>
        <color theme="1"/>
        <rFont val="宋体"/>
        <charset val="134"/>
      </rPr>
      <t>产出</t>
    </r>
    <r>
      <rPr>
        <sz val="10.5"/>
        <color theme="1"/>
        <rFont val="Calibri"/>
        <charset val="134"/>
      </rPr>
      <t xml:space="preserve">
</t>
    </r>
    <r>
      <rPr>
        <sz val="10.5"/>
        <color theme="1"/>
        <rFont val="宋体"/>
        <charset val="134"/>
      </rPr>
      <t>指标</t>
    </r>
  </si>
  <si>
    <t>数量指标</t>
  </si>
  <si>
    <t>质量指标</t>
  </si>
  <si>
    <t>时效指标</t>
  </si>
  <si>
    <t>成本指标</t>
  </si>
  <si>
    <r>
      <rPr>
        <sz val="10.5"/>
        <color theme="1"/>
        <rFont val="宋体"/>
        <charset val="134"/>
      </rPr>
      <t>效益</t>
    </r>
    <r>
      <rPr>
        <sz val="10.5"/>
        <color theme="1"/>
        <rFont val="Calibri"/>
        <charset val="134"/>
      </rPr>
      <t xml:space="preserve">
</t>
    </r>
    <r>
      <rPr>
        <sz val="10.5"/>
        <color theme="1"/>
        <rFont val="宋体"/>
        <charset val="134"/>
      </rPr>
      <t>指标</t>
    </r>
  </si>
  <si>
    <t>可持续影响指标</t>
  </si>
  <si>
    <t>经济效益指标</t>
  </si>
  <si>
    <t>社会效益指标</t>
  </si>
  <si>
    <t>生态效益指标</t>
  </si>
  <si>
    <t>满意度
指标</t>
  </si>
  <si>
    <t>服务对象满意度指标</t>
  </si>
  <si>
    <t>预算执行率</t>
  </si>
  <si>
    <t>合       计</t>
  </si>
  <si>
    <t>附表2</t>
  </si>
  <si>
    <r>
      <rPr>
        <b/>
        <sz val="10.5"/>
        <color theme="1"/>
        <rFont val="宋体"/>
        <charset val="134"/>
      </rPr>
      <t>遵化市环境卫生管理中心2022年道路保洁一体化项目服务经费绩效</t>
    </r>
    <r>
      <rPr>
        <b/>
        <sz val="10.5"/>
        <rFont val="宋体"/>
        <charset val="134"/>
      </rPr>
      <t>评价</t>
    </r>
    <r>
      <rPr>
        <b/>
        <sz val="10.5"/>
        <color theme="1"/>
        <rFont val="宋体"/>
        <charset val="134"/>
      </rPr>
      <t>指标</t>
    </r>
  </si>
  <si>
    <t>评分标准</t>
  </si>
  <si>
    <t>备注</t>
  </si>
  <si>
    <t>决策
指标</t>
  </si>
  <si>
    <t>①项目立项是否符合国家法律法规、国民经济发展规划和相关政策;②项目立项是否符合行业发展规划和政策要求:③项目立项是否与部门职责范围相符，属于部门履职所需;④项目是否属于财政支持范围，是否符合中央、地方事权支出责任划分原则;⑤项目是否与相关部门同类项目或部门内部相关项目重复。以上每条要素占权重分的20%，每有一条不符合， 扣除对应权重分，扣完为止。</t>
  </si>
  <si>
    <t>①项目是否按照规定的程序申请设立;②审批文件、材料是否符合立项程序规范性相关要求:③事前是否已经过必要的可行性研究、专家论证、风险评估、绩效评估、集体决策。以上每条要素占权重分的1/3，每有一条不符合，扣除对应权重分，扣完为止。</t>
  </si>
  <si>
    <t>①项目是否有绩效目标;②项目绩效目标与实际工作内容是否具有相关性:③项目预期产出效益和效果是否符合正常的业绩水平:④是否与预算确定的项目投资额或资金量相匹配。以上每条要素各占权重的25%，每有一条不符合，扣除对应的权重分，扣完为止。</t>
  </si>
  <si>
    <t>①是否将项目绩效目标细化分解为具体的绩效指标;②是否通过清晰、可衡量的指标值予以体现:③是否与项目目标任务数或计划数相对应。以上每条要素各占权重的1/3，每有一条不符合， 扣除对应的权重分，扣完为止。</t>
  </si>
  <si>
    <t>①预算编制是否经过科学论证;②预算内容与项目内容是否匹配;③预算额度测算依据是否充分，是否按照标准编制;④预算确定的项目投资额或资金量是否与工作任务相匹配。以上每条要素各占权重的25%， 每有一条不符合， 扣除对应的权重分， 扣完为止。</t>
  </si>
  <si>
    <t>①预算资金分配依据是否充分;②资金分配额度是否合理，与项目单位或地方实际是否相适应。以上每条要素各占权重的50%，每有一条不符合， 扣除对应的权重分，扣完为止。</t>
  </si>
  <si>
    <t>过程
指标</t>
  </si>
  <si>
    <t>资金到位率= (实际到位资金/预算资金) x 100%。资金到位率=100%， 得权重分满分，每降低1%， 扣除0.1分，扣完为止。</t>
  </si>
  <si>
    <t>①是否符合国家财经法规和财务管理制度以及有关专项资金管理办法的规定:②资金的拨付是否有完整的审批程序和手续:③是否符合项目预算批复或合同规定的用途;④是否存在截留、挤占、挪用、虚列支出等情况。以上每条指标各占权重分的25%，要素①②不符合，扣除对应权重分;要素③④不符合属于重大违纪，该指标不得分。</t>
  </si>
  <si>
    <t>①是否已制定或具有相应的财务管理制度;②是否已制定或具有相应的业务管理制度;③各项制度是否合法、合规、完整。以上每条要素各占权重的1/3， 每有一条不符合，扣除对应的权重分，扣完为止</t>
  </si>
  <si>
    <t>①是否遵守相关法律法规和相关管理规定:②项目实施是否规范;③项目调整及支出调整手续是否完备:④项目合同书、考核记录等资料是否齐全并及时归档;⑤项目实施的人员条件、场地设备信息支撑等是否落实到位。以上每条要素各占权重的20%，每有一条不符合，扣除对应的权重分，扣完为止。</t>
  </si>
  <si>
    <t>①项目组织实施是否符合相关业务管理规定；②考核组织机制是否有效运行。以上每条要素各占权重的50%，每有一条不符合，扣除对应的权重分，扣完为止。</t>
  </si>
  <si>
    <t>①是否采取了相应的项目质量检查、考核、验收等必需的控制措施或手段;②质量检查、考核、验收等程序是否规范:③质量检查、考核、验收等资料是否及时完整归档;④对质量考核结果是否及时进行反馈或应用。以上每条要素各占权重的25%，每有一条不符合，扣除对应的权重分，扣完为止。</t>
  </si>
  <si>
    <t>产出
指标</t>
  </si>
  <si>
    <t>实际完成程度</t>
  </si>
  <si>
    <t>是否按照规定完成路面、路基、桥梁、公路沿线设施、公路绿化及环境治理等进行日常养护。根据实际考核情况评分。</t>
  </si>
  <si>
    <t>质量达标程度</t>
  </si>
  <si>
    <t>是否执行交通运输部发布《道路保洁技术规范》；是否执行交通运输部《农村道路保洁技术规范》、是否执行《唐山市公路绿化工作月历》及《河北省普通干线公路标准化养护实施方案》。以上每条要素得2分，每有一条不符合，扣除对应的得分，扣完为止。</t>
  </si>
  <si>
    <t>存在堆积物及杂草情况等,扣2分</t>
  </si>
  <si>
    <t>监督及时情况</t>
  </si>
  <si>
    <t>是否及时监督考核完成路面、路基、桥梁、公路沿线设施、公路绿化及环境治理等情况。根据实际考核情况评分。</t>
  </si>
  <si>
    <t>成本节约情况</t>
  </si>
  <si>
    <t>是否超过预算成本；是否有采取节约成本的措施。以上每条要素得4分，每有一条不符合，扣除对应的得分，扣完为止。</t>
  </si>
  <si>
    <t>效益
指标</t>
  </si>
  <si>
    <t>持续有效提高道路保洁质量</t>
  </si>
  <si>
    <t>持续有效提高道路保洁质量。根据实际情况评分</t>
  </si>
  <si>
    <t>提供就业岗位</t>
  </si>
  <si>
    <t>提供更多就业岗位，带来良好的经济效益。根据实际情况评分</t>
  </si>
  <si>
    <t>提高社会效益</t>
  </si>
  <si>
    <t>道路保洁优化城市环境，带来良好的社会效益，根据实际情况评分</t>
  </si>
  <si>
    <t>改善生态环境质量</t>
  </si>
  <si>
    <t>改善生态环境质量，确保达标，根据实际情况评分</t>
  </si>
  <si>
    <t>群众满意度</t>
  </si>
  <si>
    <t>通过询问查证，实地调研和问卷调查相结合的方式。满意度达到95%得满分（含95%），满意度达到90%-95%得分8分（含90%），满意度达到80%-90%得分6分（含80%）分，否则不得分。</t>
  </si>
  <si>
    <t>受益市民满意度为90%，扣2分</t>
  </si>
  <si>
    <t>无</t>
  </si>
  <si>
    <t>预算执行率= (实际支出资金/实际到位资金)x 100%。预算执行率=100%，得权重分满分，95-99%，得9分，否则不得分。</t>
  </si>
  <si>
    <t>合计</t>
  </si>
  <si>
    <t>评价等级</t>
  </si>
  <si>
    <t>■优秀（S≥90）   □良好（90＞S≥80)   □一般（80＞S≥70)    □较差（70＞S≥60)</t>
  </si>
</sst>
</file>

<file path=xl/styles.xml><?xml version="1.0" encoding="utf-8"?>
<styleSheet xmlns="http://schemas.openxmlformats.org/spreadsheetml/2006/main">
  <numFmts count="7">
    <numFmt numFmtId="43" formatCode="_ * #,##0.00_ ;_ * \-#,##0.00_ ;_ * &quot;-&quot;??_ ;_ @_ "/>
    <numFmt numFmtId="176" formatCode="#,##0_ "/>
    <numFmt numFmtId="42" formatCode="_ &quot;￥&quot;* #,##0_ ;_ &quot;￥&quot;* \-#,##0_ ;_ &quot;￥&quot;* &quot;-&quot;_ ;_ @_ "/>
    <numFmt numFmtId="44" formatCode="_ &quot;￥&quot;* #,##0.00_ ;_ &quot;￥&quot;* \-#,##0.00_ ;_ &quot;￥&quot;* &quot;-&quot;??_ ;_ @_ "/>
    <numFmt numFmtId="41" formatCode="_ * #,##0_ ;_ * \-#,##0_ ;_ * &quot;-&quot;_ ;_ @_ "/>
    <numFmt numFmtId="177" formatCode="#,##0.00_ "/>
    <numFmt numFmtId="178" formatCode="0.0000_ "/>
  </numFmts>
  <fonts count="29">
    <font>
      <sz val="11"/>
      <color theme="1"/>
      <name val="宋体"/>
      <charset val="134"/>
      <scheme val="minor"/>
    </font>
    <font>
      <sz val="9"/>
      <color theme="1"/>
      <name val="宋体"/>
      <charset val="134"/>
      <scheme val="minor"/>
    </font>
    <font>
      <sz val="10.5"/>
      <color theme="1"/>
      <name val="宋体"/>
      <charset val="134"/>
    </font>
    <font>
      <b/>
      <sz val="10.5"/>
      <color theme="1"/>
      <name val="宋体"/>
      <charset val="134"/>
    </font>
    <font>
      <b/>
      <sz val="9"/>
      <color theme="1"/>
      <name val="宋体"/>
      <charset val="134"/>
      <scheme val="minor"/>
    </font>
    <font>
      <sz val="11"/>
      <name val="宋体"/>
      <charset val="134"/>
      <scheme val="minor"/>
    </font>
    <font>
      <b/>
      <sz val="11"/>
      <color theme="1"/>
      <name val="宋体"/>
      <charset val="134"/>
    </font>
    <font>
      <sz val="10.5"/>
      <color theme="1"/>
      <name val="Calibri"/>
      <charset val="134"/>
    </font>
    <font>
      <sz val="9"/>
      <name val="宋体"/>
      <charset val="134"/>
      <scheme val="minor"/>
    </font>
    <font>
      <sz val="11"/>
      <color rgb="FF3F3F76"/>
      <name val="宋体"/>
      <charset val="0"/>
      <scheme val="minor"/>
    </font>
    <font>
      <b/>
      <sz val="11"/>
      <color theme="3"/>
      <name val="宋体"/>
      <charset val="134"/>
      <scheme val="minor"/>
    </font>
    <font>
      <sz val="11"/>
      <color rgb="FF9C0006"/>
      <name val="宋体"/>
      <charset val="0"/>
      <scheme val="minor"/>
    </font>
    <font>
      <sz val="11"/>
      <color rgb="FFFF0000"/>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b/>
      <sz val="11"/>
      <color rgb="FFFA7D00"/>
      <name val="宋体"/>
      <charset val="0"/>
      <scheme val="minor"/>
    </font>
    <font>
      <sz val="11"/>
      <color rgb="FF9C6500"/>
      <name val="宋体"/>
      <charset val="0"/>
      <scheme val="minor"/>
    </font>
    <font>
      <b/>
      <sz val="11"/>
      <color theme="1"/>
      <name val="宋体"/>
      <charset val="0"/>
      <scheme val="minor"/>
    </font>
    <font>
      <u/>
      <sz val="11"/>
      <color rgb="FF800080"/>
      <name val="宋体"/>
      <charset val="0"/>
      <scheme val="minor"/>
    </font>
    <font>
      <b/>
      <sz val="13"/>
      <color theme="3"/>
      <name val="宋体"/>
      <charset val="134"/>
      <scheme val="minor"/>
    </font>
    <font>
      <b/>
      <sz val="11"/>
      <color rgb="FFFFFFFF"/>
      <name val="宋体"/>
      <charset val="0"/>
      <scheme val="minor"/>
    </font>
    <font>
      <b/>
      <sz val="18"/>
      <color theme="3"/>
      <name val="宋体"/>
      <charset val="134"/>
      <scheme val="minor"/>
    </font>
    <font>
      <sz val="11"/>
      <color rgb="FFFA7D00"/>
      <name val="宋体"/>
      <charset val="0"/>
      <scheme val="minor"/>
    </font>
    <font>
      <i/>
      <sz val="11"/>
      <color rgb="FF7F7F7F"/>
      <name val="宋体"/>
      <charset val="0"/>
      <scheme val="minor"/>
    </font>
    <font>
      <sz val="11"/>
      <color rgb="FF006100"/>
      <name val="宋体"/>
      <charset val="0"/>
      <scheme val="minor"/>
    </font>
    <font>
      <b/>
      <sz val="11"/>
      <color rgb="FF3F3F3F"/>
      <name val="宋体"/>
      <charset val="0"/>
      <scheme val="minor"/>
    </font>
    <font>
      <b/>
      <sz val="10.5"/>
      <name val="宋体"/>
      <charset val="134"/>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8"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9" fillId="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18" applyNumberFormat="0" applyFont="0" applyAlignment="0" applyProtection="0">
      <alignment vertical="center"/>
    </xf>
    <xf numFmtId="0" fontId="14" fillId="17" borderId="0" applyNumberFormat="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16" applyNumberFormat="0" applyFill="0" applyAlignment="0" applyProtection="0">
      <alignment vertical="center"/>
    </xf>
    <xf numFmtId="0" fontId="21" fillId="0" borderId="16" applyNumberFormat="0" applyFill="0" applyAlignment="0" applyProtection="0">
      <alignment vertical="center"/>
    </xf>
    <xf numFmtId="0" fontId="14" fillId="19" borderId="0" applyNumberFormat="0" applyBorder="0" applyAlignment="0" applyProtection="0">
      <alignment vertical="center"/>
    </xf>
    <xf numFmtId="0" fontId="10" fillId="0" borderId="15" applyNumberFormat="0" applyFill="0" applyAlignment="0" applyProtection="0">
      <alignment vertical="center"/>
    </xf>
    <xf numFmtId="0" fontId="14" fillId="23" borderId="0" applyNumberFormat="0" applyBorder="0" applyAlignment="0" applyProtection="0">
      <alignment vertical="center"/>
    </xf>
    <xf numFmtId="0" fontId="27" fillId="12" borderId="21" applyNumberFormat="0" applyAlignment="0" applyProtection="0">
      <alignment vertical="center"/>
    </xf>
    <xf numFmtId="0" fontId="17" fillId="12" borderId="14" applyNumberFormat="0" applyAlignment="0" applyProtection="0">
      <alignment vertical="center"/>
    </xf>
    <xf numFmtId="0" fontId="22" fillId="18" borderId="19" applyNumberFormat="0" applyAlignment="0" applyProtection="0">
      <alignment vertical="center"/>
    </xf>
    <xf numFmtId="0" fontId="15" fillId="8" borderId="0" applyNumberFormat="0" applyBorder="0" applyAlignment="0" applyProtection="0">
      <alignment vertical="center"/>
    </xf>
    <xf numFmtId="0" fontId="14" fillId="22" borderId="0" applyNumberFormat="0" applyBorder="0" applyAlignment="0" applyProtection="0">
      <alignment vertical="center"/>
    </xf>
    <xf numFmtId="0" fontId="24" fillId="0" borderId="20" applyNumberFormat="0" applyFill="0" applyAlignment="0" applyProtection="0">
      <alignment vertical="center"/>
    </xf>
    <xf numFmtId="0" fontId="19" fillId="0" borderId="17" applyNumberFormat="0" applyFill="0" applyAlignment="0" applyProtection="0">
      <alignment vertical="center"/>
    </xf>
    <xf numFmtId="0" fontId="26" fillId="24" borderId="0" applyNumberFormat="0" applyBorder="0" applyAlignment="0" applyProtection="0">
      <alignment vertical="center"/>
    </xf>
    <xf numFmtId="0" fontId="18" fillId="13" borderId="0" applyNumberFormat="0" applyBorder="0" applyAlignment="0" applyProtection="0">
      <alignment vertical="center"/>
    </xf>
    <xf numFmtId="0" fontId="15" fillId="6" borderId="0" applyNumberFormat="0" applyBorder="0" applyAlignment="0" applyProtection="0">
      <alignment vertical="center"/>
    </xf>
    <xf numFmtId="0" fontId="14" fillId="28" borderId="0" applyNumberFormat="0" applyBorder="0" applyAlignment="0" applyProtection="0">
      <alignment vertical="center"/>
    </xf>
    <xf numFmtId="0" fontId="15" fillId="16"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5" fillId="29" borderId="0" applyNumberFormat="0" applyBorder="0" applyAlignment="0" applyProtection="0">
      <alignment vertical="center"/>
    </xf>
    <xf numFmtId="0" fontId="14" fillId="26" borderId="0" applyNumberFormat="0" applyBorder="0" applyAlignment="0" applyProtection="0">
      <alignment vertical="center"/>
    </xf>
    <xf numFmtId="0" fontId="14" fillId="15" borderId="0" applyNumberFormat="0" applyBorder="0" applyAlignment="0" applyProtection="0">
      <alignment vertical="center"/>
    </xf>
    <xf numFmtId="0" fontId="15" fillId="25" borderId="0" applyNumberFormat="0" applyBorder="0" applyAlignment="0" applyProtection="0">
      <alignment vertical="center"/>
    </xf>
    <xf numFmtId="0" fontId="15" fillId="10" borderId="0" applyNumberFormat="0" applyBorder="0" applyAlignment="0" applyProtection="0">
      <alignment vertical="center"/>
    </xf>
    <xf numFmtId="0" fontId="14" fillId="5" borderId="0" applyNumberFormat="0" applyBorder="0" applyAlignment="0" applyProtection="0">
      <alignment vertical="center"/>
    </xf>
    <xf numFmtId="0" fontId="15" fillId="32" borderId="0" applyNumberFormat="0" applyBorder="0" applyAlignment="0" applyProtection="0">
      <alignment vertical="center"/>
    </xf>
    <xf numFmtId="0" fontId="14" fillId="4" borderId="0" applyNumberFormat="0" applyBorder="0" applyAlignment="0" applyProtection="0">
      <alignment vertical="center"/>
    </xf>
    <xf numFmtId="0" fontId="14" fillId="31" borderId="0" applyNumberFormat="0" applyBorder="0" applyAlignment="0" applyProtection="0">
      <alignment vertical="center"/>
    </xf>
    <xf numFmtId="0" fontId="15" fillId="21" borderId="0" applyNumberFormat="0" applyBorder="0" applyAlignment="0" applyProtection="0">
      <alignment vertical="center"/>
    </xf>
    <xf numFmtId="0" fontId="14" fillId="20" borderId="0" applyNumberFormat="0" applyBorder="0" applyAlignment="0" applyProtection="0">
      <alignment vertical="center"/>
    </xf>
  </cellStyleXfs>
  <cellXfs count="5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76" fontId="0" fillId="0" borderId="0" xfId="0" applyNumberForma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176" fontId="1" fillId="0" borderId="1" xfId="0" applyNumberFormat="1"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177"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176" fontId="1" fillId="0" borderId="6" xfId="0" applyNumberFormat="1" applyFont="1" applyBorder="1" applyAlignment="1">
      <alignment horizontal="center" vertical="center"/>
    </xf>
    <xf numFmtId="0" fontId="1" fillId="0" borderId="0" xfId="0" applyFont="1" applyAlignment="1">
      <alignment vertical="center" wrapText="1"/>
    </xf>
    <xf numFmtId="0" fontId="1" fillId="0" borderId="1" xfId="11" applyNumberFormat="1" applyFont="1" applyBorder="1" applyAlignment="1">
      <alignment horizontal="left" vertical="center" wrapText="1"/>
    </xf>
    <xf numFmtId="9" fontId="1" fillId="0" borderId="0" xfId="11" applyFont="1">
      <alignment vertical="center"/>
    </xf>
    <xf numFmtId="0" fontId="1" fillId="0" borderId="1"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2" fillId="0" borderId="0" xfId="0" applyFont="1" applyAlignment="1">
      <alignment horizontal="justify" vertical="center" indent="2"/>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justify" vertical="center" wrapText="1"/>
    </xf>
    <xf numFmtId="178"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lef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2"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A27" workbookViewId="0">
      <selection activeCell="C4" sqref="C4:G4"/>
    </sheetView>
  </sheetViews>
  <sheetFormatPr defaultColWidth="9" defaultRowHeight="13.5"/>
  <cols>
    <col min="1" max="2" width="9" style="31"/>
    <col min="3" max="3" width="18.4583333333333" style="31" customWidth="1"/>
    <col min="4" max="4" width="9" style="31"/>
    <col min="5" max="5" width="8.625" style="31" customWidth="1"/>
    <col min="6" max="6" width="4.5" style="31" customWidth="1"/>
    <col min="7" max="7" width="12.2916666666667" style="31" customWidth="1"/>
    <col min="8" max="8" width="16.775" style="32" customWidth="1"/>
    <col min="9" max="9" width="11.2583333333333" style="32" customWidth="1"/>
    <col min="10" max="10" width="11.9" style="32" customWidth="1"/>
    <col min="11" max="11" width="10.375" style="31" customWidth="1"/>
    <col min="12" max="12" width="11.3583333333333" style="31" customWidth="1"/>
    <col min="13" max="16384" width="9" style="31"/>
  </cols>
  <sheetData>
    <row r="1" customFormat="1" ht="27" customHeight="1" spans="1:10">
      <c r="A1" s="33" t="s">
        <v>0</v>
      </c>
      <c r="H1" s="2"/>
      <c r="I1" s="2"/>
      <c r="J1" s="2"/>
    </row>
    <row r="2" customFormat="1" ht="27" customHeight="1" spans="1:12">
      <c r="A2" s="34" t="s">
        <v>1</v>
      </c>
      <c r="B2" s="34"/>
      <c r="C2" s="34"/>
      <c r="D2" s="34"/>
      <c r="E2" s="34"/>
      <c r="F2" s="34"/>
      <c r="G2" s="34"/>
      <c r="H2" s="34"/>
      <c r="I2" s="34"/>
      <c r="J2" s="34"/>
      <c r="K2" s="34"/>
      <c r="L2" s="34"/>
    </row>
    <row r="3" s="31" customFormat="1" ht="22" customHeight="1" spans="1:12">
      <c r="A3" s="35" t="s">
        <v>2</v>
      </c>
      <c r="B3" s="35"/>
      <c r="C3" s="35" t="s">
        <v>3</v>
      </c>
      <c r="D3" s="35"/>
      <c r="E3" s="35"/>
      <c r="F3" s="35"/>
      <c r="G3" s="35"/>
      <c r="H3" s="35"/>
      <c r="I3" s="35"/>
      <c r="J3" s="35"/>
      <c r="K3" s="35"/>
      <c r="L3" s="35"/>
    </row>
    <row r="4" s="31" customFormat="1" ht="22" customHeight="1" spans="1:12">
      <c r="A4" s="35" t="s">
        <v>4</v>
      </c>
      <c r="B4" s="35"/>
      <c r="C4" s="35" t="s">
        <v>5</v>
      </c>
      <c r="D4" s="35"/>
      <c r="E4" s="35"/>
      <c r="F4" s="35"/>
      <c r="G4" s="35"/>
      <c r="H4" s="35" t="s">
        <v>6</v>
      </c>
      <c r="I4" s="35" t="s">
        <v>7</v>
      </c>
      <c r="J4" s="35"/>
      <c r="K4" s="35"/>
      <c r="L4" s="35"/>
    </row>
    <row r="5" s="31" customFormat="1" ht="22" customHeight="1" spans="1:12">
      <c r="A5" s="36" t="s">
        <v>8</v>
      </c>
      <c r="B5" s="37"/>
      <c r="C5" s="35"/>
      <c r="D5" s="35"/>
      <c r="E5" s="35" t="s">
        <v>9</v>
      </c>
      <c r="F5" s="35"/>
      <c r="G5" s="35" t="s">
        <v>10</v>
      </c>
      <c r="H5" s="35" t="s">
        <v>10</v>
      </c>
      <c r="I5" s="35" t="s">
        <v>11</v>
      </c>
      <c r="J5" s="35"/>
      <c r="K5" s="35" t="s">
        <v>12</v>
      </c>
      <c r="L5" s="35" t="s">
        <v>13</v>
      </c>
    </row>
    <row r="6" s="31" customFormat="1" ht="22" customHeight="1" spans="1:12">
      <c r="A6" s="38"/>
      <c r="B6" s="39"/>
      <c r="C6" s="35"/>
      <c r="D6" s="35"/>
      <c r="E6" s="35" t="s">
        <v>14</v>
      </c>
      <c r="F6" s="35"/>
      <c r="G6" s="35" t="s">
        <v>14</v>
      </c>
      <c r="H6" s="35" t="s">
        <v>15</v>
      </c>
      <c r="I6" s="35"/>
      <c r="J6" s="35"/>
      <c r="K6" s="35"/>
      <c r="L6" s="35"/>
    </row>
    <row r="7" s="31" customFormat="1" ht="22" customHeight="1" spans="1:12">
      <c r="A7" s="38"/>
      <c r="B7" s="39"/>
      <c r="C7" s="40" t="s">
        <v>16</v>
      </c>
      <c r="D7" s="40"/>
      <c r="E7" s="35">
        <v>838</v>
      </c>
      <c r="F7" s="35"/>
      <c r="G7" s="35">
        <v>743.25</v>
      </c>
      <c r="H7" s="41">
        <f>G8</f>
        <v>743.25</v>
      </c>
      <c r="I7" s="35">
        <v>10</v>
      </c>
      <c r="J7" s="35"/>
      <c r="K7" s="52">
        <v>1</v>
      </c>
      <c r="L7" s="35">
        <v>10</v>
      </c>
    </row>
    <row r="8" s="31" customFormat="1" ht="22" customHeight="1" spans="1:12">
      <c r="A8" s="38"/>
      <c r="B8" s="39"/>
      <c r="C8" s="35" t="s">
        <v>17</v>
      </c>
      <c r="D8" s="35"/>
      <c r="E8" s="35">
        <v>838</v>
      </c>
      <c r="F8" s="35"/>
      <c r="G8" s="35">
        <v>743.25</v>
      </c>
      <c r="H8" s="41">
        <f>+G8</f>
        <v>743.25</v>
      </c>
      <c r="I8" s="35" t="s">
        <v>18</v>
      </c>
      <c r="J8" s="35"/>
      <c r="K8" s="35"/>
      <c r="L8" s="35" t="s">
        <v>18</v>
      </c>
    </row>
    <row r="9" s="31" customFormat="1" ht="22" customHeight="1" spans="1:12">
      <c r="A9" s="38"/>
      <c r="B9" s="39"/>
      <c r="C9" s="35" t="s">
        <v>19</v>
      </c>
      <c r="D9" s="35"/>
      <c r="E9" s="35"/>
      <c r="F9" s="35"/>
      <c r="G9" s="35"/>
      <c r="H9" s="35"/>
      <c r="I9" s="35" t="s">
        <v>18</v>
      </c>
      <c r="J9" s="35"/>
      <c r="K9" s="35"/>
      <c r="L9" s="35" t="s">
        <v>18</v>
      </c>
    </row>
    <row r="10" s="31" customFormat="1" ht="22" customHeight="1" spans="1:12">
      <c r="A10" s="42"/>
      <c r="B10" s="43"/>
      <c r="C10" s="35" t="s">
        <v>20</v>
      </c>
      <c r="D10" s="35"/>
      <c r="E10" s="35"/>
      <c r="F10" s="35"/>
      <c r="G10" s="35"/>
      <c r="H10" s="35"/>
      <c r="I10" s="35" t="s">
        <v>18</v>
      </c>
      <c r="J10" s="35"/>
      <c r="K10" s="35"/>
      <c r="L10" s="35" t="s">
        <v>18</v>
      </c>
    </row>
    <row r="11" s="31" customFormat="1" ht="22" customHeight="1" spans="1:12">
      <c r="A11" s="35" t="s">
        <v>21</v>
      </c>
      <c r="B11" s="35" t="s">
        <v>22</v>
      </c>
      <c r="C11" s="35"/>
      <c r="D11" s="35"/>
      <c r="E11" s="35"/>
      <c r="F11" s="35"/>
      <c r="G11" s="35"/>
      <c r="H11" s="35" t="s">
        <v>23</v>
      </c>
      <c r="I11" s="35"/>
      <c r="J11" s="35"/>
      <c r="K11" s="35"/>
      <c r="L11" s="35"/>
    </row>
    <row r="12" s="31" customFormat="1" ht="64" customHeight="1" spans="1:12">
      <c r="A12" s="35"/>
      <c r="B12" s="44" t="s">
        <v>24</v>
      </c>
      <c r="C12" s="44"/>
      <c r="D12" s="44"/>
      <c r="E12" s="44"/>
      <c r="F12" s="44"/>
      <c r="G12" s="44"/>
      <c r="H12" s="44" t="s">
        <v>25</v>
      </c>
      <c r="I12" s="44"/>
      <c r="J12" s="44"/>
      <c r="K12" s="44"/>
      <c r="L12" s="44"/>
    </row>
    <row r="13" s="31" customFormat="1" ht="15" customHeight="1" spans="1:12">
      <c r="A13" s="35" t="s">
        <v>26</v>
      </c>
      <c r="B13" s="35" t="s">
        <v>27</v>
      </c>
      <c r="C13" s="35" t="s">
        <v>28</v>
      </c>
      <c r="D13" s="35" t="s">
        <v>29</v>
      </c>
      <c r="E13" s="35"/>
      <c r="F13" s="35" t="s">
        <v>30</v>
      </c>
      <c r="G13" s="35"/>
      <c r="H13" s="35" t="s">
        <v>31</v>
      </c>
      <c r="I13" s="35" t="s">
        <v>11</v>
      </c>
      <c r="J13" s="35" t="s">
        <v>13</v>
      </c>
      <c r="K13" s="35" t="s">
        <v>32</v>
      </c>
      <c r="L13" s="35"/>
    </row>
    <row r="14" s="31" customFormat="1" ht="15" customHeight="1" spans="1:12">
      <c r="A14" s="35"/>
      <c r="B14" s="35"/>
      <c r="C14" s="35"/>
      <c r="D14" s="35"/>
      <c r="E14" s="35"/>
      <c r="F14" s="35" t="s">
        <v>33</v>
      </c>
      <c r="G14" s="35"/>
      <c r="H14" s="35" t="s">
        <v>34</v>
      </c>
      <c r="I14" s="35"/>
      <c r="J14" s="35"/>
      <c r="K14" s="35"/>
      <c r="L14" s="35"/>
    </row>
    <row r="15" ht="24" customHeight="1" spans="1:12">
      <c r="A15" s="35"/>
      <c r="B15" s="45" t="s">
        <v>35</v>
      </c>
      <c r="C15" s="46" t="s">
        <v>36</v>
      </c>
      <c r="D15" s="46" t="s">
        <v>37</v>
      </c>
      <c r="E15" s="46"/>
      <c r="F15" s="47">
        <v>1</v>
      </c>
      <c r="G15" s="48"/>
      <c r="H15" s="47">
        <v>1</v>
      </c>
      <c r="I15" s="48">
        <f>+附表2!F4</f>
        <v>2</v>
      </c>
      <c r="J15" s="48">
        <f>+附表2!H4</f>
        <v>2</v>
      </c>
      <c r="K15" s="48"/>
      <c r="L15" s="48"/>
    </row>
    <row r="16" ht="24" customHeight="1" spans="1:12">
      <c r="A16" s="35"/>
      <c r="B16" s="46"/>
      <c r="C16" s="46"/>
      <c r="D16" s="46" t="s">
        <v>38</v>
      </c>
      <c r="E16" s="46"/>
      <c r="F16" s="47">
        <v>1</v>
      </c>
      <c r="G16" s="48"/>
      <c r="H16" s="47">
        <v>1</v>
      </c>
      <c r="I16" s="48">
        <f>+附表2!F5</f>
        <v>2</v>
      </c>
      <c r="J16" s="48">
        <f>+附表2!H5</f>
        <v>2</v>
      </c>
      <c r="K16" s="48"/>
      <c r="L16" s="48"/>
    </row>
    <row r="17" ht="24" customHeight="1" spans="1:12">
      <c r="A17" s="35"/>
      <c r="B17" s="46"/>
      <c r="C17" s="46" t="s">
        <v>39</v>
      </c>
      <c r="D17" s="46" t="s">
        <v>40</v>
      </c>
      <c r="E17" s="46"/>
      <c r="F17" s="47">
        <v>1</v>
      </c>
      <c r="G17" s="48"/>
      <c r="H17" s="47">
        <v>1</v>
      </c>
      <c r="I17" s="48">
        <f>+附表2!F6</f>
        <v>2</v>
      </c>
      <c r="J17" s="48">
        <f>+附表2!H6</f>
        <v>2</v>
      </c>
      <c r="K17" s="48"/>
      <c r="L17" s="48"/>
    </row>
    <row r="18" ht="24" customHeight="1" spans="1:12">
      <c r="A18" s="35"/>
      <c r="B18" s="46"/>
      <c r="C18" s="46"/>
      <c r="D18" s="46" t="s">
        <v>41</v>
      </c>
      <c r="E18" s="46"/>
      <c r="F18" s="47">
        <v>1</v>
      </c>
      <c r="G18" s="48"/>
      <c r="H18" s="47">
        <v>1</v>
      </c>
      <c r="I18" s="48">
        <f>+附表2!F7</f>
        <v>2</v>
      </c>
      <c r="J18" s="48">
        <f>+附表2!H7</f>
        <v>2</v>
      </c>
      <c r="K18" s="48"/>
      <c r="L18" s="48"/>
    </row>
    <row r="19" ht="24" customHeight="1" spans="1:12">
      <c r="A19" s="35"/>
      <c r="B19" s="46"/>
      <c r="C19" s="46" t="s">
        <v>42</v>
      </c>
      <c r="D19" s="46" t="s">
        <v>43</v>
      </c>
      <c r="E19" s="46"/>
      <c r="F19" s="47">
        <v>1</v>
      </c>
      <c r="G19" s="48"/>
      <c r="H19" s="47">
        <v>1</v>
      </c>
      <c r="I19" s="48">
        <f>+附表2!F8</f>
        <v>2</v>
      </c>
      <c r="J19" s="48">
        <f>+附表2!H8</f>
        <v>2</v>
      </c>
      <c r="K19" s="48"/>
      <c r="L19" s="48"/>
    </row>
    <row r="20" ht="24" customHeight="1" spans="1:12">
      <c r="A20" s="35"/>
      <c r="B20" s="46"/>
      <c r="C20" s="46"/>
      <c r="D20" s="46" t="s">
        <v>44</v>
      </c>
      <c r="E20" s="46"/>
      <c r="F20" s="47">
        <v>1</v>
      </c>
      <c r="G20" s="48"/>
      <c r="H20" s="47">
        <v>1</v>
      </c>
      <c r="I20" s="48">
        <f>+附表2!F9</f>
        <v>2</v>
      </c>
      <c r="J20" s="48">
        <f>+附表2!H9</f>
        <v>2</v>
      </c>
      <c r="K20" s="48"/>
      <c r="L20" s="48"/>
    </row>
    <row r="21" ht="33" customHeight="1" spans="1:12">
      <c r="A21" s="35"/>
      <c r="B21" s="45" t="s">
        <v>45</v>
      </c>
      <c r="C21" s="46" t="s">
        <v>46</v>
      </c>
      <c r="D21" s="46" t="s">
        <v>47</v>
      </c>
      <c r="E21" s="46"/>
      <c r="F21" s="47">
        <v>1</v>
      </c>
      <c r="G21" s="48"/>
      <c r="H21" s="47">
        <f>+G8/E8</f>
        <v>0.886933174224344</v>
      </c>
      <c r="I21" s="48">
        <f>+附表2!F10</f>
        <v>3</v>
      </c>
      <c r="J21" s="48">
        <f>+附表2!H10</f>
        <v>1.9</v>
      </c>
      <c r="K21" s="53"/>
      <c r="L21" s="53"/>
    </row>
    <row r="22" ht="24" customHeight="1" spans="1:12">
      <c r="A22" s="35"/>
      <c r="B22" s="46"/>
      <c r="C22" s="46"/>
      <c r="D22" s="46" t="s">
        <v>48</v>
      </c>
      <c r="E22" s="46"/>
      <c r="F22" s="47">
        <v>1</v>
      </c>
      <c r="G22" s="48"/>
      <c r="H22" s="47">
        <v>1</v>
      </c>
      <c r="I22" s="48">
        <f>+附表2!F11</f>
        <v>3</v>
      </c>
      <c r="J22" s="48">
        <f>+附表2!H11</f>
        <v>3</v>
      </c>
      <c r="K22" s="48"/>
      <c r="L22" s="48"/>
    </row>
    <row r="23" ht="24" customHeight="1" spans="1:12">
      <c r="A23" s="35"/>
      <c r="B23" s="46"/>
      <c r="C23" s="46" t="s">
        <v>49</v>
      </c>
      <c r="D23" s="46" t="s">
        <v>50</v>
      </c>
      <c r="E23" s="46"/>
      <c r="F23" s="47">
        <v>1</v>
      </c>
      <c r="G23" s="48"/>
      <c r="H23" s="47">
        <v>1</v>
      </c>
      <c r="I23" s="48">
        <f>+附表2!F12</f>
        <v>3</v>
      </c>
      <c r="J23" s="48">
        <f>+附表2!H12</f>
        <v>3</v>
      </c>
      <c r="K23" s="48"/>
      <c r="L23" s="48"/>
    </row>
    <row r="24" ht="24" customHeight="1" spans="1:12">
      <c r="A24" s="35"/>
      <c r="B24" s="46"/>
      <c r="C24" s="46"/>
      <c r="D24" s="46" t="s">
        <v>51</v>
      </c>
      <c r="E24" s="46"/>
      <c r="F24" s="47">
        <v>1</v>
      </c>
      <c r="G24" s="48"/>
      <c r="H24" s="47">
        <v>1</v>
      </c>
      <c r="I24" s="48">
        <f>+附表2!F13</f>
        <v>3</v>
      </c>
      <c r="J24" s="48">
        <f>+附表2!H13</f>
        <v>3</v>
      </c>
      <c r="K24" s="48"/>
      <c r="L24" s="48"/>
    </row>
    <row r="25" ht="24" customHeight="1" spans="1:12">
      <c r="A25" s="35"/>
      <c r="B25" s="46"/>
      <c r="C25" s="46"/>
      <c r="D25" s="46" t="s">
        <v>52</v>
      </c>
      <c r="E25" s="46"/>
      <c r="F25" s="47">
        <v>1</v>
      </c>
      <c r="G25" s="48"/>
      <c r="H25" s="47">
        <v>1</v>
      </c>
      <c r="I25" s="48">
        <f>+附表2!F14</f>
        <v>2</v>
      </c>
      <c r="J25" s="48">
        <f>+附表2!H14</f>
        <v>2</v>
      </c>
      <c r="K25" s="48"/>
      <c r="L25" s="48"/>
    </row>
    <row r="26" ht="24" customHeight="1" spans="1:12">
      <c r="A26" s="35"/>
      <c r="B26" s="46"/>
      <c r="C26" s="46"/>
      <c r="D26" s="46" t="s">
        <v>53</v>
      </c>
      <c r="E26" s="46"/>
      <c r="F26" s="47">
        <v>1</v>
      </c>
      <c r="G26" s="48"/>
      <c r="H26" s="47">
        <v>1</v>
      </c>
      <c r="I26" s="48">
        <f>+附表2!F15</f>
        <v>2</v>
      </c>
      <c r="J26" s="48">
        <f>+附表2!H15</f>
        <v>2</v>
      </c>
      <c r="K26" s="48"/>
      <c r="L26" s="48"/>
    </row>
    <row r="27" ht="24" customHeight="1" spans="1:12">
      <c r="A27" s="35"/>
      <c r="B27" s="45" t="s">
        <v>54</v>
      </c>
      <c r="C27" s="46" t="s">
        <v>55</v>
      </c>
      <c r="D27" s="45" t="str">
        <f>+附表2!E16</f>
        <v>实际完成程度</v>
      </c>
      <c r="E27" s="46"/>
      <c r="F27" s="47">
        <v>1</v>
      </c>
      <c r="G27" s="48"/>
      <c r="H27" s="47">
        <v>1</v>
      </c>
      <c r="I27" s="48">
        <f>+附表2!F16</f>
        <v>8</v>
      </c>
      <c r="J27" s="48">
        <f>+附表2!H16</f>
        <v>8</v>
      </c>
      <c r="K27" s="48"/>
      <c r="L27" s="48"/>
    </row>
    <row r="28" ht="24" customHeight="1" spans="1:12">
      <c r="A28" s="35"/>
      <c r="B28" s="46"/>
      <c r="C28" s="46" t="s">
        <v>56</v>
      </c>
      <c r="D28" s="45" t="str">
        <f>+附表2!E17</f>
        <v>质量达标程度</v>
      </c>
      <c r="E28" s="46"/>
      <c r="F28" s="47">
        <v>1</v>
      </c>
      <c r="G28" s="48"/>
      <c r="H28" s="47">
        <f>+J28/I28</f>
        <v>0.75</v>
      </c>
      <c r="I28" s="48">
        <f>+附表2!F17</f>
        <v>8</v>
      </c>
      <c r="J28" s="48">
        <f>+附表2!H17</f>
        <v>6</v>
      </c>
      <c r="K28" s="53" t="str">
        <f>+附表2!I17</f>
        <v>存在堆积物及杂草情况等,扣2分</v>
      </c>
      <c r="L28" s="53"/>
    </row>
    <row r="29" ht="24" customHeight="1" spans="1:12">
      <c r="A29" s="35"/>
      <c r="B29" s="46"/>
      <c r="C29" s="46" t="s">
        <v>57</v>
      </c>
      <c r="D29" s="45" t="str">
        <f>+附表2!E18</f>
        <v>监督及时情况</v>
      </c>
      <c r="E29" s="46"/>
      <c r="F29" s="47">
        <v>1</v>
      </c>
      <c r="G29" s="48"/>
      <c r="H29" s="47">
        <v>1</v>
      </c>
      <c r="I29" s="48">
        <f>+附表2!F18</f>
        <v>8</v>
      </c>
      <c r="J29" s="48">
        <f>+附表2!H18</f>
        <v>8</v>
      </c>
      <c r="K29" s="48"/>
      <c r="L29" s="48"/>
    </row>
    <row r="30" ht="24" customHeight="1" spans="1:12">
      <c r="A30" s="35"/>
      <c r="B30" s="46"/>
      <c r="C30" s="46" t="s">
        <v>58</v>
      </c>
      <c r="D30" s="45" t="str">
        <f>+附表2!E19</f>
        <v>成本节约情况</v>
      </c>
      <c r="E30" s="46"/>
      <c r="F30" s="47">
        <v>1</v>
      </c>
      <c r="G30" s="48"/>
      <c r="H30" s="47">
        <v>1</v>
      </c>
      <c r="I30" s="48">
        <f>+附表2!F19</f>
        <v>8</v>
      </c>
      <c r="J30" s="48">
        <f>+附表2!H19</f>
        <v>8</v>
      </c>
      <c r="K30" s="48"/>
      <c r="L30" s="48"/>
    </row>
    <row r="31" ht="24" customHeight="1" spans="1:12">
      <c r="A31" s="35"/>
      <c r="B31" s="49" t="s">
        <v>59</v>
      </c>
      <c r="C31" s="46" t="s">
        <v>60</v>
      </c>
      <c r="D31" s="45" t="str">
        <f>+附表2!E20</f>
        <v>持续有效提高道路保洁质量</v>
      </c>
      <c r="E31" s="46"/>
      <c r="F31" s="47">
        <v>1</v>
      </c>
      <c r="G31" s="48"/>
      <c r="H31" s="47">
        <v>1</v>
      </c>
      <c r="I31" s="48">
        <f>+附表2!F20</f>
        <v>5</v>
      </c>
      <c r="J31" s="48">
        <f>+附表2!H20</f>
        <v>5</v>
      </c>
      <c r="K31" s="54"/>
      <c r="L31" s="54"/>
    </row>
    <row r="32" ht="24" customHeight="1" spans="1:12">
      <c r="A32" s="35"/>
      <c r="B32" s="50"/>
      <c r="C32" s="46" t="s">
        <v>61</v>
      </c>
      <c r="D32" s="45" t="str">
        <f>+附表2!E21</f>
        <v>提供就业岗位</v>
      </c>
      <c r="E32" s="46"/>
      <c r="F32" s="47">
        <v>1</v>
      </c>
      <c r="G32" s="48"/>
      <c r="H32" s="47">
        <v>1</v>
      </c>
      <c r="I32" s="48">
        <f>+附表2!F21</f>
        <v>5</v>
      </c>
      <c r="J32" s="48">
        <f>+附表2!H21</f>
        <v>5</v>
      </c>
      <c r="K32" s="48"/>
      <c r="L32" s="48"/>
    </row>
    <row r="33" ht="24" customHeight="1" spans="1:12">
      <c r="A33" s="35"/>
      <c r="B33" s="50"/>
      <c r="C33" s="46" t="s">
        <v>62</v>
      </c>
      <c r="D33" s="45" t="str">
        <f>+附表2!E22</f>
        <v>提高社会效益</v>
      </c>
      <c r="E33" s="46"/>
      <c r="F33" s="47">
        <v>1</v>
      </c>
      <c r="G33" s="48"/>
      <c r="H33" s="47">
        <v>1</v>
      </c>
      <c r="I33" s="48">
        <f>+附表2!F22</f>
        <v>5</v>
      </c>
      <c r="J33" s="48">
        <f>+附表2!H22</f>
        <v>5</v>
      </c>
      <c r="K33" s="48"/>
      <c r="L33" s="48"/>
    </row>
    <row r="34" ht="24" customHeight="1" spans="1:12">
      <c r="A34" s="35"/>
      <c r="B34" s="51"/>
      <c r="C34" s="46" t="s">
        <v>63</v>
      </c>
      <c r="D34" s="45" t="str">
        <f>+附表2!E23</f>
        <v>改善生态环境质量</v>
      </c>
      <c r="E34" s="46"/>
      <c r="F34" s="47">
        <v>1</v>
      </c>
      <c r="G34" s="48"/>
      <c r="H34" s="47">
        <v>1</v>
      </c>
      <c r="I34" s="48">
        <f>+附表2!F23</f>
        <v>5</v>
      </c>
      <c r="J34" s="48">
        <f>+附表2!H23</f>
        <v>5</v>
      </c>
      <c r="K34" s="48"/>
      <c r="L34" s="48"/>
    </row>
    <row r="35" ht="33" customHeight="1" spans="1:12">
      <c r="A35" s="35"/>
      <c r="B35" s="45" t="s">
        <v>64</v>
      </c>
      <c r="C35" s="45" t="s">
        <v>65</v>
      </c>
      <c r="D35" s="45" t="str">
        <f>+附表2!E24</f>
        <v>群众满意度</v>
      </c>
      <c r="E35" s="46"/>
      <c r="F35" s="47">
        <v>0.95</v>
      </c>
      <c r="G35" s="48"/>
      <c r="H35" s="47">
        <v>0.9</v>
      </c>
      <c r="I35" s="48">
        <f>+附表2!F24</f>
        <v>10</v>
      </c>
      <c r="J35" s="48">
        <f>+附表2!H24</f>
        <v>8</v>
      </c>
      <c r="K35" s="53" t="str">
        <f>+附表2!I24</f>
        <v>受益市民满意度为90%，扣2分</v>
      </c>
      <c r="L35" s="53"/>
    </row>
    <row r="36" ht="29" customHeight="1" spans="1:12">
      <c r="A36" s="35" t="s">
        <v>66</v>
      </c>
      <c r="B36" s="35"/>
      <c r="C36" s="35"/>
      <c r="D36" s="35"/>
      <c r="E36" s="35"/>
      <c r="F36" s="35"/>
      <c r="G36" s="35"/>
      <c r="H36" s="35"/>
      <c r="I36" s="48">
        <v>10</v>
      </c>
      <c r="J36" s="48">
        <f>+附表2!H25</f>
        <v>10</v>
      </c>
      <c r="K36" s="54"/>
      <c r="L36" s="54"/>
    </row>
    <row r="37" ht="22" customHeight="1" spans="1:12">
      <c r="A37" s="46" t="s">
        <v>67</v>
      </c>
      <c r="B37" s="46"/>
      <c r="C37" s="46"/>
      <c r="D37" s="46"/>
      <c r="E37" s="46"/>
      <c r="F37" s="46"/>
      <c r="G37" s="46"/>
      <c r="H37" s="46"/>
      <c r="I37" s="48">
        <f>SUM(I15:I36)</f>
        <v>100</v>
      </c>
      <c r="J37" s="48">
        <f>SUM(J15:J36)</f>
        <v>94.9</v>
      </c>
      <c r="K37" s="48"/>
      <c r="L37" s="48"/>
    </row>
  </sheetData>
  <mergeCells count="115">
    <mergeCell ref="A2:L2"/>
    <mergeCell ref="A3:B3"/>
    <mergeCell ref="C3:L3"/>
    <mergeCell ref="A4:B4"/>
    <mergeCell ref="C4:G4"/>
    <mergeCell ref="I4:L4"/>
    <mergeCell ref="E5:F5"/>
    <mergeCell ref="E6:F6"/>
    <mergeCell ref="C7:D7"/>
    <mergeCell ref="E7:F7"/>
    <mergeCell ref="I7:J7"/>
    <mergeCell ref="C8:D8"/>
    <mergeCell ref="E8:F8"/>
    <mergeCell ref="I8:J8"/>
    <mergeCell ref="C9:D9"/>
    <mergeCell ref="E9:F9"/>
    <mergeCell ref="I9:J9"/>
    <mergeCell ref="C10:D10"/>
    <mergeCell ref="E10:F10"/>
    <mergeCell ref="I10:J10"/>
    <mergeCell ref="B11:G11"/>
    <mergeCell ref="H11:L11"/>
    <mergeCell ref="B12:G12"/>
    <mergeCell ref="H12:L12"/>
    <mergeCell ref="F13:G13"/>
    <mergeCell ref="F14:G14"/>
    <mergeCell ref="D15:E15"/>
    <mergeCell ref="F15:G15"/>
    <mergeCell ref="K15:L15"/>
    <mergeCell ref="D16:E16"/>
    <mergeCell ref="F16:G16"/>
    <mergeCell ref="K16:L16"/>
    <mergeCell ref="D17:E17"/>
    <mergeCell ref="F17:G17"/>
    <mergeCell ref="K17:L17"/>
    <mergeCell ref="D18:E18"/>
    <mergeCell ref="F18:G18"/>
    <mergeCell ref="K18:L18"/>
    <mergeCell ref="D19:E19"/>
    <mergeCell ref="F19:G19"/>
    <mergeCell ref="K19:L19"/>
    <mergeCell ref="D20:E20"/>
    <mergeCell ref="F20:G20"/>
    <mergeCell ref="K20:L20"/>
    <mergeCell ref="D21:E21"/>
    <mergeCell ref="F21:G21"/>
    <mergeCell ref="K21:L21"/>
    <mergeCell ref="D22:E22"/>
    <mergeCell ref="F22:G22"/>
    <mergeCell ref="K22:L22"/>
    <mergeCell ref="D23:E23"/>
    <mergeCell ref="F23:G23"/>
    <mergeCell ref="K23:L23"/>
    <mergeCell ref="D24:E24"/>
    <mergeCell ref="F24:G24"/>
    <mergeCell ref="K24:L24"/>
    <mergeCell ref="D25:E25"/>
    <mergeCell ref="F25:G25"/>
    <mergeCell ref="K25:L25"/>
    <mergeCell ref="D26:E26"/>
    <mergeCell ref="F26:G26"/>
    <mergeCell ref="K26:L26"/>
    <mergeCell ref="D27:E27"/>
    <mergeCell ref="F27:G27"/>
    <mergeCell ref="K27:L27"/>
    <mergeCell ref="D28:E28"/>
    <mergeCell ref="F28:G28"/>
    <mergeCell ref="K28:L28"/>
    <mergeCell ref="D29:E29"/>
    <mergeCell ref="F29:G29"/>
    <mergeCell ref="K29:L29"/>
    <mergeCell ref="D30:E30"/>
    <mergeCell ref="F30:G30"/>
    <mergeCell ref="K30:L30"/>
    <mergeCell ref="D31:E31"/>
    <mergeCell ref="F31:G31"/>
    <mergeCell ref="K31:L31"/>
    <mergeCell ref="D32:E32"/>
    <mergeCell ref="F32:G32"/>
    <mergeCell ref="K32:L32"/>
    <mergeCell ref="D33:E33"/>
    <mergeCell ref="F33:G33"/>
    <mergeCell ref="K33:L33"/>
    <mergeCell ref="D34:E34"/>
    <mergeCell ref="F34:G34"/>
    <mergeCell ref="K34:L34"/>
    <mergeCell ref="D35:E35"/>
    <mergeCell ref="F35:G35"/>
    <mergeCell ref="K35:L35"/>
    <mergeCell ref="A36:H36"/>
    <mergeCell ref="K36:L36"/>
    <mergeCell ref="A37:H37"/>
    <mergeCell ref="K37:L37"/>
    <mergeCell ref="A11:A12"/>
    <mergeCell ref="A13:A35"/>
    <mergeCell ref="B13:B14"/>
    <mergeCell ref="B15:B20"/>
    <mergeCell ref="B21:B26"/>
    <mergeCell ref="B27:B30"/>
    <mergeCell ref="B31:B34"/>
    <mergeCell ref="C13:C14"/>
    <mergeCell ref="C15:C16"/>
    <mergeCell ref="C17:C18"/>
    <mergeCell ref="C19:C20"/>
    <mergeCell ref="C21:C22"/>
    <mergeCell ref="C23:C26"/>
    <mergeCell ref="I13:I14"/>
    <mergeCell ref="J13:J14"/>
    <mergeCell ref="K5:K6"/>
    <mergeCell ref="L5:L6"/>
    <mergeCell ref="A5:B10"/>
    <mergeCell ref="C5:D6"/>
    <mergeCell ref="I5:J6"/>
    <mergeCell ref="D13:E14"/>
    <mergeCell ref="K13:L14"/>
  </mergeCells>
  <pageMargins left="0.751388888888889" right="0.751388888888889" top="0.629861111111111" bottom="0.472222222222222" header="0.5" footer="0.314583333333333"/>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topLeftCell="A20" workbookViewId="0">
      <selection activeCell="E39" sqref="E39"/>
    </sheetView>
  </sheetViews>
  <sheetFormatPr defaultColWidth="9" defaultRowHeight="13.5"/>
  <cols>
    <col min="1" max="1" width="8.875" style="2" customWidth="1"/>
    <col min="2" max="2" width="4.875" style="2" customWidth="1"/>
    <col min="3" max="3" width="10.925" style="2" customWidth="1"/>
    <col min="4" max="4" width="5.875" style="2" customWidth="1"/>
    <col min="5" max="5" width="18.75" style="2" customWidth="1"/>
    <col min="6" max="6" width="5.875" style="2" customWidth="1"/>
    <col min="7" max="7" width="62.6916666666667" style="3" customWidth="1"/>
    <col min="8" max="8" width="6.375" style="4" customWidth="1"/>
    <col min="9" max="9" width="20.25" style="2" customWidth="1"/>
  </cols>
  <sheetData>
    <row r="1" customFormat="1" ht="27" customHeight="1" spans="1:9">
      <c r="A1" s="5" t="s">
        <v>68</v>
      </c>
      <c r="B1" s="2"/>
      <c r="C1" s="2"/>
      <c r="D1" s="2"/>
      <c r="E1" s="2"/>
      <c r="F1" s="2"/>
      <c r="G1" s="3"/>
      <c r="H1" s="4"/>
      <c r="I1" s="2"/>
    </row>
    <row r="2" customFormat="1" ht="27" customHeight="1" spans="1:9">
      <c r="A2" s="6" t="s">
        <v>69</v>
      </c>
      <c r="B2" s="6"/>
      <c r="C2" s="6"/>
      <c r="D2" s="6"/>
      <c r="E2" s="6"/>
      <c r="F2" s="6"/>
      <c r="G2" s="6"/>
      <c r="H2" s="7"/>
      <c r="I2" s="6"/>
    </row>
    <row r="3" ht="19" customHeight="1" spans="1:9">
      <c r="A3" s="8" t="s">
        <v>27</v>
      </c>
      <c r="B3" s="8" t="s">
        <v>11</v>
      </c>
      <c r="C3" s="8" t="s">
        <v>28</v>
      </c>
      <c r="D3" s="8" t="s">
        <v>11</v>
      </c>
      <c r="E3" s="8" t="s">
        <v>29</v>
      </c>
      <c r="F3" s="8" t="s">
        <v>11</v>
      </c>
      <c r="G3" s="8" t="s">
        <v>70</v>
      </c>
      <c r="H3" s="9" t="s">
        <v>13</v>
      </c>
      <c r="I3" s="8" t="s">
        <v>71</v>
      </c>
    </row>
    <row r="4" ht="60" customHeight="1" spans="1:9">
      <c r="A4" s="10" t="s">
        <v>72</v>
      </c>
      <c r="B4" s="11">
        <f>+D4+D6+D8</f>
        <v>12</v>
      </c>
      <c r="C4" s="12" t="s">
        <v>36</v>
      </c>
      <c r="D4" s="11">
        <f>+F4+F5</f>
        <v>4</v>
      </c>
      <c r="E4" s="12" t="s">
        <v>37</v>
      </c>
      <c r="F4" s="12">
        <v>2</v>
      </c>
      <c r="G4" s="13" t="s">
        <v>73</v>
      </c>
      <c r="H4" s="14">
        <f t="shared" ref="H4:H9" si="0">+F4</f>
        <v>2</v>
      </c>
      <c r="I4" s="12"/>
    </row>
    <row r="5" ht="51" customHeight="1" spans="1:9">
      <c r="A5" s="15"/>
      <c r="B5" s="16"/>
      <c r="C5" s="12"/>
      <c r="D5" s="17"/>
      <c r="E5" s="12" t="s">
        <v>38</v>
      </c>
      <c r="F5" s="12">
        <v>2</v>
      </c>
      <c r="G5" s="13" t="s">
        <v>74</v>
      </c>
      <c r="H5" s="14">
        <f t="shared" si="0"/>
        <v>2</v>
      </c>
      <c r="I5" s="12"/>
    </row>
    <row r="6" ht="53" customHeight="1" spans="1:9">
      <c r="A6" s="15"/>
      <c r="B6" s="16"/>
      <c r="C6" s="12" t="s">
        <v>39</v>
      </c>
      <c r="D6" s="11">
        <f>+F6+F7</f>
        <v>4</v>
      </c>
      <c r="E6" s="12" t="s">
        <v>40</v>
      </c>
      <c r="F6" s="12">
        <v>2</v>
      </c>
      <c r="G6" s="13" t="s">
        <v>75</v>
      </c>
      <c r="H6" s="14">
        <f t="shared" si="0"/>
        <v>2</v>
      </c>
      <c r="I6" s="12"/>
    </row>
    <row r="7" ht="46" customHeight="1" spans="1:9">
      <c r="A7" s="15"/>
      <c r="B7" s="16"/>
      <c r="C7" s="12"/>
      <c r="D7" s="17"/>
      <c r="E7" s="12" t="s">
        <v>41</v>
      </c>
      <c r="F7" s="12">
        <v>2</v>
      </c>
      <c r="G7" s="13" t="s">
        <v>76</v>
      </c>
      <c r="H7" s="14">
        <f t="shared" si="0"/>
        <v>2</v>
      </c>
      <c r="I7" s="20"/>
    </row>
    <row r="8" customFormat="1" ht="46" customHeight="1" spans="1:9">
      <c r="A8" s="15"/>
      <c r="B8" s="16"/>
      <c r="C8" s="11" t="s">
        <v>42</v>
      </c>
      <c r="D8" s="11">
        <f>+F8+F9</f>
        <v>4</v>
      </c>
      <c r="E8" s="12" t="s">
        <v>43</v>
      </c>
      <c r="F8" s="12">
        <v>2</v>
      </c>
      <c r="G8" s="13" t="s">
        <v>77</v>
      </c>
      <c r="H8" s="14">
        <f t="shared" si="0"/>
        <v>2</v>
      </c>
      <c r="I8" s="20"/>
    </row>
    <row r="9" customFormat="1" ht="46" customHeight="1" spans="1:9">
      <c r="A9" s="18"/>
      <c r="B9" s="17"/>
      <c r="C9" s="17"/>
      <c r="D9" s="17"/>
      <c r="E9" s="12" t="s">
        <v>44</v>
      </c>
      <c r="F9" s="12">
        <v>2</v>
      </c>
      <c r="G9" s="13" t="s">
        <v>78</v>
      </c>
      <c r="H9" s="14">
        <f t="shared" si="0"/>
        <v>2</v>
      </c>
      <c r="I9" s="20"/>
    </row>
    <row r="10" s="1" customFormat="1" ht="36" customHeight="1" spans="1:9">
      <c r="A10" s="10" t="s">
        <v>79</v>
      </c>
      <c r="B10" s="11">
        <f>+D10+D12</f>
        <v>16</v>
      </c>
      <c r="C10" s="11" t="s">
        <v>46</v>
      </c>
      <c r="D10" s="11">
        <f>+F10+F11</f>
        <v>6</v>
      </c>
      <c r="E10" s="12" t="s">
        <v>47</v>
      </c>
      <c r="F10" s="12">
        <v>3</v>
      </c>
      <c r="G10" s="13" t="s">
        <v>80</v>
      </c>
      <c r="H10" s="19">
        <f>3-11*0.1</f>
        <v>1.9</v>
      </c>
      <c r="I10" s="28"/>
    </row>
    <row r="11" s="1" customFormat="1" ht="55" customHeight="1" spans="1:9">
      <c r="A11" s="16"/>
      <c r="B11" s="16"/>
      <c r="C11" s="17"/>
      <c r="D11" s="17"/>
      <c r="E11" s="12" t="s">
        <v>48</v>
      </c>
      <c r="F11" s="12">
        <v>3</v>
      </c>
      <c r="G11" s="13" t="s">
        <v>81</v>
      </c>
      <c r="H11" s="14">
        <f>+F11</f>
        <v>3</v>
      </c>
      <c r="I11" s="12"/>
    </row>
    <row r="12" s="1" customFormat="1" ht="48" customHeight="1" spans="1:9">
      <c r="A12" s="16"/>
      <c r="B12" s="16"/>
      <c r="C12" s="11" t="s">
        <v>49</v>
      </c>
      <c r="D12" s="11">
        <f>+F12+F13+F15+F14</f>
        <v>10</v>
      </c>
      <c r="E12" s="12" t="s">
        <v>50</v>
      </c>
      <c r="F12" s="12">
        <v>3</v>
      </c>
      <c r="G12" s="13" t="s">
        <v>82</v>
      </c>
      <c r="H12" s="14">
        <f>+F12</f>
        <v>3</v>
      </c>
      <c r="I12" s="12"/>
    </row>
    <row r="13" s="1" customFormat="1" ht="51" customHeight="1" spans="1:11">
      <c r="A13" s="16"/>
      <c r="B13" s="16"/>
      <c r="C13" s="16"/>
      <c r="D13" s="16"/>
      <c r="E13" s="12" t="s">
        <v>51</v>
      </c>
      <c r="F13" s="12">
        <v>3</v>
      </c>
      <c r="G13" s="13" t="s">
        <v>83</v>
      </c>
      <c r="H13" s="14">
        <v>3</v>
      </c>
      <c r="I13" s="12"/>
      <c r="K13" s="29"/>
    </row>
    <row r="14" s="1" customFormat="1" ht="37" customHeight="1" spans="1:11">
      <c r="A14" s="16"/>
      <c r="B14" s="16"/>
      <c r="C14" s="16"/>
      <c r="D14" s="16"/>
      <c r="E14" s="12" t="s">
        <v>52</v>
      </c>
      <c r="F14" s="12">
        <v>2</v>
      </c>
      <c r="G14" s="13" t="s">
        <v>84</v>
      </c>
      <c r="H14" s="14">
        <f>+F14</f>
        <v>2</v>
      </c>
      <c r="I14" s="12"/>
      <c r="K14" s="29"/>
    </row>
    <row r="15" s="1" customFormat="1" ht="54" customHeight="1" spans="1:9">
      <c r="A15" s="17"/>
      <c r="B15" s="17"/>
      <c r="C15" s="17"/>
      <c r="D15" s="17"/>
      <c r="E15" s="12" t="s">
        <v>53</v>
      </c>
      <c r="F15" s="12">
        <v>2</v>
      </c>
      <c r="G15" s="13" t="s">
        <v>85</v>
      </c>
      <c r="H15" s="14">
        <f t="shared" ref="H15:H25" si="1">+F15</f>
        <v>2</v>
      </c>
      <c r="I15" s="20"/>
    </row>
    <row r="16" s="1" customFormat="1" ht="29" customHeight="1" spans="1:9">
      <c r="A16" s="10" t="s">
        <v>86</v>
      </c>
      <c r="B16" s="11">
        <f>+D16+D17+D18+D19</f>
        <v>32</v>
      </c>
      <c r="C16" s="12" t="s">
        <v>55</v>
      </c>
      <c r="D16" s="12">
        <f>+F16</f>
        <v>8</v>
      </c>
      <c r="E16" s="12" t="s">
        <v>87</v>
      </c>
      <c r="F16" s="12">
        <v>8</v>
      </c>
      <c r="G16" s="13" t="s">
        <v>88</v>
      </c>
      <c r="H16" s="14">
        <f t="shared" ref="H16:H22" si="2">+F16</f>
        <v>8</v>
      </c>
      <c r="I16" s="12"/>
    </row>
    <row r="17" s="1" customFormat="1" ht="36" customHeight="1" spans="1:9">
      <c r="A17" s="16"/>
      <c r="B17" s="16"/>
      <c r="C17" s="12" t="s">
        <v>56</v>
      </c>
      <c r="D17" s="12">
        <f>+F17</f>
        <v>8</v>
      </c>
      <c r="E17" s="12" t="s">
        <v>89</v>
      </c>
      <c r="F17" s="12">
        <v>8</v>
      </c>
      <c r="G17" s="13" t="s">
        <v>90</v>
      </c>
      <c r="H17" s="14">
        <v>6</v>
      </c>
      <c r="I17" s="30" t="s">
        <v>91</v>
      </c>
    </row>
    <row r="18" s="1" customFormat="1" ht="32" customHeight="1" spans="1:9">
      <c r="A18" s="16"/>
      <c r="B18" s="16"/>
      <c r="C18" s="12" t="s">
        <v>57</v>
      </c>
      <c r="D18" s="12">
        <f>+F18</f>
        <v>8</v>
      </c>
      <c r="E18" s="12" t="s">
        <v>92</v>
      </c>
      <c r="F18" s="12">
        <v>8</v>
      </c>
      <c r="G18" s="13" t="s">
        <v>93</v>
      </c>
      <c r="H18" s="14">
        <v>8</v>
      </c>
      <c r="I18" s="13"/>
    </row>
    <row r="19" s="1" customFormat="1" ht="29" customHeight="1" spans="1:9">
      <c r="A19" s="17"/>
      <c r="B19" s="17"/>
      <c r="C19" s="12" t="s">
        <v>58</v>
      </c>
      <c r="D19" s="12">
        <f>+F19</f>
        <v>8</v>
      </c>
      <c r="E19" s="12" t="s">
        <v>94</v>
      </c>
      <c r="F19" s="12">
        <v>8</v>
      </c>
      <c r="G19" s="13" t="s">
        <v>95</v>
      </c>
      <c r="H19" s="14">
        <f t="shared" si="2"/>
        <v>8</v>
      </c>
      <c r="I19" s="20"/>
    </row>
    <row r="20" s="1" customFormat="1" ht="29" customHeight="1" spans="1:9">
      <c r="A20" s="10" t="s">
        <v>96</v>
      </c>
      <c r="B20" s="11">
        <f>+D20</f>
        <v>20</v>
      </c>
      <c r="C20" s="12" t="str">
        <f>+附表1!C31</f>
        <v>可持续影响指标</v>
      </c>
      <c r="D20" s="11">
        <f>+F20+F21+F22+F23</f>
        <v>20</v>
      </c>
      <c r="E20" s="12" t="s">
        <v>97</v>
      </c>
      <c r="F20" s="12">
        <v>5</v>
      </c>
      <c r="G20" s="13" t="s">
        <v>98</v>
      </c>
      <c r="H20" s="14">
        <f t="shared" si="2"/>
        <v>5</v>
      </c>
      <c r="I20" s="13"/>
    </row>
    <row r="21" s="1" customFormat="1" ht="29" customHeight="1" spans="1:9">
      <c r="A21" s="16"/>
      <c r="B21" s="16"/>
      <c r="C21" s="12" t="str">
        <f>+附表1!C32</f>
        <v>经济效益指标</v>
      </c>
      <c r="D21" s="16"/>
      <c r="E21" s="12" t="s">
        <v>99</v>
      </c>
      <c r="F21" s="12">
        <v>5</v>
      </c>
      <c r="G21" s="13" t="s">
        <v>100</v>
      </c>
      <c r="H21" s="14">
        <f t="shared" si="2"/>
        <v>5</v>
      </c>
      <c r="I21" s="13"/>
    </row>
    <row r="22" s="1" customFormat="1" ht="29" customHeight="1" spans="1:9">
      <c r="A22" s="16"/>
      <c r="B22" s="16"/>
      <c r="C22" s="12" t="str">
        <f>+附表1!C33</f>
        <v>社会效益指标</v>
      </c>
      <c r="D22" s="16"/>
      <c r="E22" s="12" t="s">
        <v>101</v>
      </c>
      <c r="F22" s="12">
        <v>5</v>
      </c>
      <c r="G22" s="13" t="s">
        <v>102</v>
      </c>
      <c r="H22" s="14">
        <f t="shared" si="2"/>
        <v>5</v>
      </c>
      <c r="I22" s="13"/>
    </row>
    <row r="23" s="1" customFormat="1" ht="29" customHeight="1" spans="1:9">
      <c r="A23" s="17"/>
      <c r="B23" s="17"/>
      <c r="C23" s="12" t="str">
        <f>+附表1!C34</f>
        <v>生态效益指标</v>
      </c>
      <c r="D23" s="17"/>
      <c r="E23" s="12" t="s">
        <v>103</v>
      </c>
      <c r="F23" s="12">
        <v>5</v>
      </c>
      <c r="G23" s="13" t="s">
        <v>104</v>
      </c>
      <c r="H23" s="14">
        <f t="shared" si="1"/>
        <v>5</v>
      </c>
      <c r="I23" s="12"/>
    </row>
    <row r="24" s="1" customFormat="1" ht="36" customHeight="1" spans="1:9">
      <c r="A24" s="20" t="s">
        <v>64</v>
      </c>
      <c r="B24" s="12">
        <f>+D24</f>
        <v>10</v>
      </c>
      <c r="C24" s="20" t="s">
        <v>65</v>
      </c>
      <c r="D24" s="12">
        <f>+F24</f>
        <v>10</v>
      </c>
      <c r="E24" s="12" t="s">
        <v>105</v>
      </c>
      <c r="F24" s="12">
        <v>10</v>
      </c>
      <c r="G24" s="21" t="s">
        <v>106</v>
      </c>
      <c r="H24" s="14">
        <v>8</v>
      </c>
      <c r="I24" s="13" t="s">
        <v>107</v>
      </c>
    </row>
    <row r="25" s="1" customFormat="1" ht="44" customHeight="1" spans="1:9">
      <c r="A25" s="12" t="s">
        <v>66</v>
      </c>
      <c r="B25" s="12">
        <f>+D25</f>
        <v>10</v>
      </c>
      <c r="C25" s="12" t="s">
        <v>108</v>
      </c>
      <c r="D25" s="12">
        <f>+F25</f>
        <v>10</v>
      </c>
      <c r="E25" s="12" t="s">
        <v>108</v>
      </c>
      <c r="F25" s="12">
        <v>10</v>
      </c>
      <c r="G25" s="21" t="s">
        <v>109</v>
      </c>
      <c r="H25" s="14">
        <f t="shared" si="1"/>
        <v>10</v>
      </c>
      <c r="I25" s="13"/>
    </row>
    <row r="26" s="1" customFormat="1" ht="29" customHeight="1" spans="1:9">
      <c r="A26" s="12" t="s">
        <v>110</v>
      </c>
      <c r="B26" s="12"/>
      <c r="C26" s="12"/>
      <c r="D26" s="12"/>
      <c r="E26" s="12"/>
      <c r="F26" s="12">
        <f>SUM(F4:F25)</f>
        <v>100</v>
      </c>
      <c r="G26" s="12">
        <f>SUM(H4:H25)</f>
        <v>94.9</v>
      </c>
      <c r="H26" s="14"/>
      <c r="I26" s="12"/>
    </row>
    <row r="27" s="1" customFormat="1" ht="29" customHeight="1" spans="1:9">
      <c r="A27" s="22" t="s">
        <v>111</v>
      </c>
      <c r="B27" s="23"/>
      <c r="C27" s="23"/>
      <c r="D27" s="23"/>
      <c r="E27" s="23"/>
      <c r="F27" s="24"/>
      <c r="G27" s="25" t="s">
        <v>112</v>
      </c>
      <c r="H27" s="26"/>
      <c r="I27" s="24"/>
    </row>
    <row r="29" spans="7:7">
      <c r="G29" s="1"/>
    </row>
    <row r="30" spans="7:7">
      <c r="G30" s="27"/>
    </row>
  </sheetData>
  <mergeCells count="24">
    <mergeCell ref="A2:I2"/>
    <mergeCell ref="A26:E26"/>
    <mergeCell ref="G26:I26"/>
    <mergeCell ref="A27:F27"/>
    <mergeCell ref="G27:I27"/>
    <mergeCell ref="A4:A9"/>
    <mergeCell ref="A10:A15"/>
    <mergeCell ref="A16:A19"/>
    <mergeCell ref="A20:A23"/>
    <mergeCell ref="B4:B9"/>
    <mergeCell ref="B10:B15"/>
    <mergeCell ref="B16:B19"/>
    <mergeCell ref="B20:B23"/>
    <mergeCell ref="C4:C5"/>
    <mergeCell ref="C6:C7"/>
    <mergeCell ref="C8:C9"/>
    <mergeCell ref="C10:C11"/>
    <mergeCell ref="C12:C15"/>
    <mergeCell ref="D4:D5"/>
    <mergeCell ref="D6:D7"/>
    <mergeCell ref="D8:D9"/>
    <mergeCell ref="D10:D11"/>
    <mergeCell ref="D12:D15"/>
    <mergeCell ref="D20:D23"/>
  </mergeCells>
  <pageMargins left="0.550694444444444" right="0.472222222222222" top="0.66875" bottom="0.629861111111111" header="0.5" footer="0.275"/>
  <pageSetup paperSize="9" scale="9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附表1</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2021-03-25T17:04:00Z</dcterms:created>
  <dcterms:modified xsi:type="dcterms:W3CDTF">2023-04-20T02:47:12Z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5662A508484F431EA682A708F0E25B16</vt:lpwstr>
  </property>
  <property fmtid="{D5CDD505-2E9C-101B-9397-08002B2CF9AE}" pid="3" name="KSOProductBuildVer">
    <vt:lpwstr>2052-11.8.2.10229</vt:lpwstr>
  </property>
  <property fmtid="{D5CDD505-2E9C-101B-9397-08002B2CF9AE}" pid="4" name="KSOReadingLayout">
    <vt:bool>true</vt:bool>
  </property>
  <property fmtid="{D5CDD505-2E9C-101B-9397-08002B2CF9AE}" pid="5" name="commondata">
    <vt:lpwstr>eyJoZGlkIjoiODUzMDQ5NWQ2NDQ2NDQ2MGM4MzBmYzRiYzI1OTM5NTAifQ==</vt:lpwstr>
  </property>
</Properties>
</file>