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0" yWindow="0" windowWidth="11700" windowHeight="8535" firstSheet="7" activeTab="12"/>
  </bookViews>
  <sheets>
    <sheet name="预算目录" sheetId="3" r:id="rId1"/>
    <sheet name="预算总表" sheetId="4" r:id="rId2"/>
    <sheet name="企业职工基本养老预算表" sheetId="5" r:id="rId3"/>
    <sheet name="城乡居民基本养老预算表" sheetId="6" r:id="rId4"/>
    <sheet name="机关事业单位基本养老预算表" sheetId="7" r:id="rId5"/>
    <sheet name="职工基本医疗预算表" sheetId="8" r:id="rId6"/>
    <sheet name="城乡居民基本医疗预算表" sheetId="9" r:id="rId7"/>
    <sheet name="工伤预算表" sheetId="10" r:id="rId8"/>
    <sheet name="失业预算表" sheetId="11" r:id="rId9"/>
    <sheet name="生育预算表" sheetId="12" r:id="rId10"/>
    <sheet name="基本养老基础资料表" sheetId="13" r:id="rId11"/>
    <sheet name="基本医疗基础资料表" sheetId="14" r:id="rId12"/>
    <sheet name="失业工伤生育基础资料表" sheetId="15" r:id="rId13"/>
  </sheets>
  <calcPr calcId="124519"/>
</workbook>
</file>

<file path=xl/calcChain.xml><?xml version="1.0" encoding="utf-8"?>
<calcChain xmlns="http://schemas.openxmlformats.org/spreadsheetml/2006/main">
  <c r="E23" i="9"/>
  <c r="B23" s="1"/>
  <c r="E15"/>
  <c r="E18" s="1"/>
  <c r="D21" i="8"/>
  <c r="C21"/>
  <c r="D28"/>
  <c r="C28"/>
  <c r="B28" s="1"/>
  <c r="C6"/>
  <c r="C13"/>
  <c r="C16" s="1"/>
  <c r="D6"/>
  <c r="D13" s="1"/>
  <c r="H18" i="14"/>
  <c r="G18"/>
  <c r="D18"/>
  <c r="C18"/>
  <c r="H6"/>
  <c r="G6"/>
  <c r="D5"/>
  <c r="C5"/>
  <c r="D15" i="13"/>
  <c r="C15"/>
  <c r="H13"/>
  <c r="G8"/>
  <c r="H5"/>
  <c r="H8" s="1"/>
  <c r="D5"/>
  <c r="C5"/>
  <c r="B9" i="12"/>
  <c r="B12" s="1"/>
  <c r="E9"/>
  <c r="E12" s="1"/>
  <c r="F12"/>
  <c r="F9"/>
  <c r="C9"/>
  <c r="C12" s="1"/>
  <c r="F15" i="11"/>
  <c r="F18" s="1"/>
  <c r="E15"/>
  <c r="E18" s="1"/>
  <c r="C15"/>
  <c r="C18" s="1"/>
  <c r="B15"/>
  <c r="B18" s="1"/>
  <c r="F10" i="10"/>
  <c r="F13" s="1"/>
  <c r="E10"/>
  <c r="E13" s="1"/>
  <c r="C10"/>
  <c r="C13" s="1"/>
  <c r="B10"/>
  <c r="B13" s="1"/>
  <c r="E28" i="9"/>
  <c r="E31" s="1"/>
  <c r="H31"/>
  <c r="C31"/>
  <c r="F30"/>
  <c r="B30"/>
  <c r="F29"/>
  <c r="B29"/>
  <c r="I28"/>
  <c r="I31" s="1"/>
  <c r="H28"/>
  <c r="G28"/>
  <c r="G31" s="1"/>
  <c r="D28"/>
  <c r="D31" s="1"/>
  <c r="C28"/>
  <c r="B28"/>
  <c r="F27"/>
  <c r="B27"/>
  <c r="F26"/>
  <c r="B26"/>
  <c r="F25"/>
  <c r="B25"/>
  <c r="F24"/>
  <c r="B24"/>
  <c r="F23"/>
  <c r="B19"/>
  <c r="H18"/>
  <c r="H32" s="1"/>
  <c r="C18"/>
  <c r="C32" s="1"/>
  <c r="F17"/>
  <c r="B17"/>
  <c r="F16"/>
  <c r="B16"/>
  <c r="I15"/>
  <c r="I18" s="1"/>
  <c r="H15"/>
  <c r="G15"/>
  <c r="G18" s="1"/>
  <c r="D15"/>
  <c r="D18" s="1"/>
  <c r="C15"/>
  <c r="B15"/>
  <c r="F14"/>
  <c r="B14"/>
  <c r="F13"/>
  <c r="B13"/>
  <c r="F12"/>
  <c r="B12"/>
  <c r="F11"/>
  <c r="B11"/>
  <c r="F10"/>
  <c r="B10"/>
  <c r="F9"/>
  <c r="B9"/>
  <c r="F8"/>
  <c r="B8"/>
  <c r="F7"/>
  <c r="B7"/>
  <c r="F6"/>
  <c r="B6"/>
  <c r="D31" i="8"/>
  <c r="C31"/>
  <c r="B31" s="1"/>
  <c r="I31"/>
  <c r="E31"/>
  <c r="F30"/>
  <c r="B30"/>
  <c r="F29"/>
  <c r="B29"/>
  <c r="I28"/>
  <c r="H28"/>
  <c r="H31" s="1"/>
  <c r="G28"/>
  <c r="G31" s="1"/>
  <c r="E28"/>
  <c r="F27"/>
  <c r="B27"/>
  <c r="F26"/>
  <c r="B26"/>
  <c r="F25"/>
  <c r="B25"/>
  <c r="F24"/>
  <c r="B24"/>
  <c r="F23"/>
  <c r="B23"/>
  <c r="F22"/>
  <c r="B22"/>
  <c r="F21"/>
  <c r="B21"/>
  <c r="B17"/>
  <c r="F15"/>
  <c r="B15"/>
  <c r="F14"/>
  <c r="B14"/>
  <c r="H13"/>
  <c r="H16" s="1"/>
  <c r="G13"/>
  <c r="G16" s="1"/>
  <c r="F12"/>
  <c r="B12"/>
  <c r="F11"/>
  <c r="B11"/>
  <c r="F10"/>
  <c r="B10"/>
  <c r="F9"/>
  <c r="B9"/>
  <c r="F8"/>
  <c r="B8"/>
  <c r="F7"/>
  <c r="B7"/>
  <c r="I6"/>
  <c r="I13" s="1"/>
  <c r="I16" s="1"/>
  <c r="H6"/>
  <c r="G6"/>
  <c r="F6"/>
  <c r="E6"/>
  <c r="E13" s="1"/>
  <c r="E16" s="1"/>
  <c r="B14" i="7"/>
  <c r="B17"/>
  <c r="F18" s="1"/>
  <c r="F19" s="1"/>
  <c r="D19" s="1"/>
  <c r="H19" s="1"/>
  <c r="F14"/>
  <c r="F17" s="1"/>
  <c r="G14"/>
  <c r="G17" s="1"/>
  <c r="G20" s="1"/>
  <c r="C14"/>
  <c r="C17" s="1"/>
  <c r="B20"/>
  <c r="D17"/>
  <c r="H18" s="1"/>
  <c r="H14"/>
  <c r="H17" s="1"/>
  <c r="D14"/>
  <c r="B15" i="6"/>
  <c r="B18"/>
  <c r="E19" s="1"/>
  <c r="E20" s="1"/>
  <c r="C20" s="1"/>
  <c r="E15"/>
  <c r="E18" s="1"/>
  <c r="F18"/>
  <c r="C18"/>
  <c r="F19" s="1"/>
  <c r="F15"/>
  <c r="C15"/>
  <c r="B13" i="5"/>
  <c r="B18" s="1"/>
  <c r="E13"/>
  <c r="E18" s="1"/>
  <c r="C13"/>
  <c r="C18"/>
  <c r="F19" s="1"/>
  <c r="F13"/>
  <c r="F18" s="1"/>
  <c r="B21" i="4"/>
  <c r="B20"/>
  <c r="B19"/>
  <c r="B18"/>
  <c r="B17"/>
  <c r="B16"/>
  <c r="B15"/>
  <c r="B14"/>
  <c r="B13"/>
  <c r="B12"/>
  <c r="B11"/>
  <c r="B10"/>
  <c r="B9"/>
  <c r="B8"/>
  <c r="B7"/>
  <c r="B6"/>
  <c r="B5"/>
  <c r="D32" i="9" l="1"/>
  <c r="D33" s="1"/>
  <c r="H19" s="1"/>
  <c r="H33" s="1"/>
  <c r="H34" s="1"/>
  <c r="D20"/>
  <c r="C33"/>
  <c r="E20"/>
  <c r="E32"/>
  <c r="E33" s="1"/>
  <c r="I19" s="1"/>
  <c r="I33" s="1"/>
  <c r="G32" i="8"/>
  <c r="F16"/>
  <c r="I20" i="9"/>
  <c r="I32"/>
  <c r="E19" i="5"/>
  <c r="E20" s="1"/>
  <c r="C20" s="1"/>
  <c r="F20" s="1"/>
  <c r="F21" s="1"/>
  <c r="B21"/>
  <c r="C20" i="7"/>
  <c r="G18"/>
  <c r="F31" i="8"/>
  <c r="G32" i="9"/>
  <c r="F32" s="1"/>
  <c r="F18"/>
  <c r="E14" i="10"/>
  <c r="E15" s="1"/>
  <c r="C15" s="1"/>
  <c r="F15" s="1"/>
  <c r="F16" s="1"/>
  <c r="B16"/>
  <c r="E19" i="11"/>
  <c r="E20" s="1"/>
  <c r="C20" s="1"/>
  <c r="B21"/>
  <c r="C15" i="12"/>
  <c r="F13"/>
  <c r="B15"/>
  <c r="E13"/>
  <c r="E14" s="1"/>
  <c r="C14" s="1"/>
  <c r="D16" i="8"/>
  <c r="B13"/>
  <c r="F20" i="7"/>
  <c r="I34" i="9"/>
  <c r="H32" i="8"/>
  <c r="F31" i="9"/>
  <c r="E32" i="8"/>
  <c r="E33" s="1"/>
  <c r="E18"/>
  <c r="I32"/>
  <c r="F14" i="10"/>
  <c r="C21" i="11"/>
  <c r="F19"/>
  <c r="C32" i="8"/>
  <c r="C18"/>
  <c r="E21" i="5"/>
  <c r="E34" i="9"/>
  <c r="F20" i="6"/>
  <c r="F21" s="1"/>
  <c r="E16" i="10"/>
  <c r="E21" i="11"/>
  <c r="E21" i="6"/>
  <c r="H20" i="7"/>
  <c r="D34" i="9"/>
  <c r="B31"/>
  <c r="D20" i="7"/>
  <c r="C34" i="9"/>
  <c r="B34" s="1"/>
  <c r="C21" i="6"/>
  <c r="F15" i="9"/>
  <c r="B18"/>
  <c r="C20"/>
  <c r="B20" s="1"/>
  <c r="F28"/>
  <c r="B21" i="6"/>
  <c r="B6" i="8"/>
  <c r="F13"/>
  <c r="F28"/>
  <c r="C21" i="5"/>
  <c r="D18" i="8" l="1"/>
  <c r="D32"/>
  <c r="D33" s="1"/>
  <c r="E34"/>
  <c r="I17"/>
  <c r="C33"/>
  <c r="B32"/>
  <c r="B33" i="9"/>
  <c r="G19"/>
  <c r="B16" i="8"/>
  <c r="E15" i="12"/>
  <c r="C16" i="10"/>
  <c r="F20" i="11"/>
  <c r="F21" s="1"/>
  <c r="F32" i="8"/>
  <c r="H20" i="9"/>
  <c r="B18" i="8"/>
  <c r="F14" i="12"/>
  <c r="F15" s="1"/>
  <c r="B32" i="9"/>
  <c r="H17" i="8" l="1"/>
  <c r="D34"/>
  <c r="G33" i="9"/>
  <c r="F19"/>
  <c r="G20"/>
  <c r="F20" s="1"/>
  <c r="I33" i="8"/>
  <c r="I34" s="1"/>
  <c r="I18"/>
  <c r="G17"/>
  <c r="B33"/>
  <c r="C34"/>
  <c r="B34" s="1"/>
  <c r="F33" i="9" l="1"/>
  <c r="G34"/>
  <c r="F34" s="1"/>
  <c r="F17" i="8"/>
  <c r="G33"/>
  <c r="G18"/>
  <c r="H33"/>
  <c r="H34" s="1"/>
  <c r="H18"/>
  <c r="F33" l="1"/>
  <c r="G34"/>
  <c r="F34" s="1"/>
  <c r="F18"/>
</calcChain>
</file>

<file path=xl/sharedStrings.xml><?xml version="1.0" encoding="utf-8"?>
<sst xmlns="http://schemas.openxmlformats.org/spreadsheetml/2006/main" count="806" uniqueCount="289">
  <si>
    <t>目      录</t>
  </si>
  <si>
    <t>一、社会保险基金预算总表...............................................................</t>
  </si>
  <si>
    <t>社预01表</t>
  </si>
  <si>
    <t>二、企业职工基本养老保险基金预算表...........................................................</t>
  </si>
  <si>
    <t>社预02表</t>
  </si>
  <si>
    <t>三、城乡居民基本养老保险基金预算表...........................................................</t>
  </si>
  <si>
    <t>社预03表</t>
  </si>
  <si>
    <t>四、机关事业单位基本养老保险基金预算表.....................................................</t>
  </si>
  <si>
    <t>社预04表</t>
  </si>
  <si>
    <t>五、职工基本医疗保险基金预算表...........................................................</t>
  </si>
  <si>
    <t>社预05表</t>
  </si>
  <si>
    <t>六、城乡居民基本医疗保险基金预算表.....................................................</t>
  </si>
  <si>
    <t>社预06表</t>
  </si>
  <si>
    <t>七、工伤保险基金预算表.................................................</t>
  </si>
  <si>
    <t>社预07表</t>
  </si>
  <si>
    <t>八、失业保险基金预算表.......................................................</t>
  </si>
  <si>
    <t>社预08表</t>
  </si>
  <si>
    <t>九、生育保险基金预算表...................................................</t>
  </si>
  <si>
    <t>社预09表</t>
  </si>
  <si>
    <t>十、基本养老保险基础资料表.....................................................</t>
  </si>
  <si>
    <t>社预附01表</t>
  </si>
  <si>
    <t>十一、基本医疗保险基础资料表.....................................................</t>
  </si>
  <si>
    <t>社预附02表</t>
  </si>
  <si>
    <t>十二、失业保险、工伤保险、生育保险基础资料表.....................................................</t>
  </si>
  <si>
    <t>社预附03表</t>
  </si>
  <si>
    <t>2019年社会保险基金预算总表</t>
  </si>
  <si>
    <t>唐山市遵化市</t>
  </si>
  <si>
    <t>单位：元</t>
  </si>
  <si>
    <t>项        目</t>
  </si>
  <si>
    <t>合计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</si>
  <si>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</si>
  <si>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</si>
  <si>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</si>
  <si>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</si>
  <si>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</si>
  <si>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</si>
  <si>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</si>
  <si>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</si>
  <si>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</si>
  <si>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</si>
  <si>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</si>
  <si>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</si>
  <si>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>×</t>
  </si>
  <si>
    <t xml:space="preserve">           5、其他收入</t>
  </si>
  <si>
    <t xml:space="preserve">           6、转移收入</t>
  </si>
  <si>
    <t xml:space="preserve">           7、中央调剂资金收入（省级专用）</t>
  </si>
  <si>
    <t xml:space="preserve">           8、中央调剂基金收入（中央专用)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</si>
  <si>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</si>
  <si>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</si>
  <si>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</si>
  <si>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</si>
  <si>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4、中央调剂基金支出（中央专用）</t>
  </si>
  <si>
    <t xml:space="preserve">           5、中央调剂资金支出（省级专用）</t>
  </si>
  <si>
    <t>三、本年收支结余</t>
  </si>
  <si>
    <t>四、年末滚存结余</t>
  </si>
  <si>
    <t>第 1 页</t>
  </si>
  <si>
    <t>2019年企业职工基本养老保险基金预算表</t>
  </si>
  <si>
    <t>2018年执行数</t>
  </si>
  <si>
    <t>2019年预算数</t>
  </si>
  <si>
    <t>一、基本养老保险费收入</t>
  </si>
  <si>
    <t>一、基本养老金支出</t>
  </si>
  <si>
    <t>二、利息收入</t>
  </si>
  <si>
    <t xml:space="preserve">     其中：离休金</t>
  </si>
  <si>
    <t>三、财政补贴收入</t>
  </si>
  <si>
    <t>二、医疗补助金支出</t>
  </si>
  <si>
    <t xml:space="preserve">    其中：本级财政补助</t>
  </si>
  <si>
    <t>三、丧葬抚恤补助支出</t>
  </si>
  <si>
    <t>四、委托投资收益</t>
  </si>
  <si>
    <t>五、其他收入</t>
  </si>
  <si>
    <t>四、其他支出</t>
  </si>
  <si>
    <t xml:space="preserve"> 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</si>
  <si>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</si>
  <si>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</si>
  <si>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</si>
  <si>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</si>
  <si>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</si>
  <si>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</si>
  <si>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其中：中央调剂资金收入(省级专用）</t>
  </si>
  <si>
    <t xml:space="preserve">   其中：中央调剂基金支出(中央专用）</t>
  </si>
  <si>
    <t>九、下级上解收入</t>
  </si>
  <si>
    <t>八、上解上级支出</t>
  </si>
  <si>
    <t xml:space="preserve">    其中：中央调剂基金收入(中央专用）</t>
  </si>
  <si>
    <t xml:space="preserve">    其中：中央调剂资金支出(省级专用）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</si>
  <si>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</si>
  <si>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</si>
  <si>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</si>
  <si>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</si>
  <si>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</si>
  <si>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</si>
  <si>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2019年城乡居民基本养老保险基金预算表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</si>
  <si>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</si>
  <si>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</si>
  <si>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</si>
  <si>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</si>
  <si>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</si>
  <si>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</si>
  <si>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</si>
  <si>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</si>
  <si>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  其中：对基础养老金的补贴收入</t>
  </si>
  <si>
    <t xml:space="preserve">          对个人缴费的补贴收入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</si>
  <si>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</si>
  <si>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</si>
  <si>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</si>
  <si>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</si>
  <si>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</si>
  <si>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</si>
  <si>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</si>
  <si>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</si>
  <si>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</si>
  <si>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2019年机关事业单位基本养老保险基金预算表</t>
  </si>
  <si>
    <t xml:space="preserve">  其中：2018年当年数</t>
  </si>
  <si>
    <t xml:space="preserve">  其中：本级财政补助</t>
  </si>
  <si>
    <t>二、其他支出</t>
  </si>
  <si>
    <t xml:space="preserve">    其中：滞纳金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</si>
  <si>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</si>
  <si>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</si>
  <si>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</si>
  <si>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</si>
  <si>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</si>
  <si>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</si>
  <si>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</si>
  <si>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4 页</t>
  </si>
  <si>
    <t>2019年职工基本医疗保险基金预算表</t>
  </si>
  <si>
    <t>小计</t>
  </si>
  <si>
    <t>基本医疗保险统筹基金</t>
  </si>
  <si>
    <t>医疗保险个人账户基金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</si>
  <si>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</si>
  <si>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</si>
  <si>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</si>
  <si>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</si>
  <si>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</si>
  <si>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</si>
  <si>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</si>
  <si>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</si>
  <si>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</si>
  <si>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</si>
  <si>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</si>
  <si>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</si>
  <si>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</si>
  <si>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</si>
  <si>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</si>
  <si>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</si>
  <si>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</si>
  <si>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2019年城乡居民基本医疗保险基金预算表</t>
  </si>
  <si>
    <t>城镇居民基本医疗
保险基金</t>
  </si>
  <si>
    <t>新型农村合作
医疗基金</t>
  </si>
  <si>
    <t>合并实施的城乡居民
基本医疗保险基金</t>
  </si>
  <si>
    <t>一、缴费收入</t>
  </si>
  <si>
    <t xml:space="preserve">    其中：个人缴费收入</t>
  </si>
  <si>
    <t xml:space="preserve">          集体扶持收入</t>
  </si>
  <si>
    <t xml:space="preserve">          城乡医疗救助资助收入</t>
  </si>
  <si>
    <t xml:space="preserve">          财政对困难人员代缴收入</t>
  </si>
  <si>
    <t xml:space="preserve">      其中：政府按规定标准和参保（合）人数资助收入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</si>
  <si>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</si>
  <si>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</si>
  <si>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</si>
  <si>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</si>
  <si>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</si>
  <si>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 xml:space="preserve">    其中：住院支出</t>
  </si>
  <si>
    <t xml:space="preserve">          门诊支出</t>
  </si>
  <si>
    <t>二、大病保险支出</t>
  </si>
  <si>
    <t>三、其他支出</t>
  </si>
  <si>
    <t>第 6 页</t>
  </si>
  <si>
    <t>2019年工伤保险基金预算表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</si>
  <si>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</si>
  <si>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</si>
  <si>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</si>
  <si>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</si>
  <si>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</si>
  <si>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</si>
  <si>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</si>
  <si>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</si>
  <si>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</si>
  <si>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</si>
  <si>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</si>
  <si>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</si>
  <si>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2019年失业保险基金预算表</t>
  </si>
  <si>
    <t>一、失业保险费收入</t>
  </si>
  <si>
    <t>一、失业保险金支出</t>
  </si>
  <si>
    <t>二、基本医疗保险费支出     (含医疗补助金支出)</t>
  </si>
  <si>
    <t>四、职业培训补贴支出</t>
  </si>
  <si>
    <t>五、职业介绍补贴支出</t>
  </si>
  <si>
    <t>六、稳定岗位补贴支出</t>
  </si>
  <si>
    <t>七、技能提升补贴支出</t>
  </si>
  <si>
    <t>八、其他费用支出</t>
  </si>
  <si>
    <t>九、其他支出</t>
  </si>
  <si>
    <t>十、转移支出</t>
  </si>
  <si>
    <t>十一、本年支出小计</t>
  </si>
  <si>
    <t>十二、补助下级支出</t>
  </si>
  <si>
    <t>十三、上解上级支出</t>
  </si>
  <si>
    <t>十四、本年支出合计</t>
  </si>
  <si>
    <t>十五、本年收支结余</t>
  </si>
  <si>
    <t>十六、年末滚存结余</t>
  </si>
  <si>
    <t>第 8 页</t>
  </si>
  <si>
    <t>2019年生育保险基金预算表</t>
  </si>
  <si>
    <t>一、生育保险费收入</t>
  </si>
  <si>
    <t>一、生育医疗费用支出</t>
  </si>
  <si>
    <t>二、生育津贴支出</t>
  </si>
  <si>
    <t>第 9 页</t>
  </si>
  <si>
    <t>2019年基本养老保险基础资料表</t>
  </si>
  <si>
    <t>单位</t>
  </si>
  <si>
    <t>一、企业职工基本养老保险</t>
  </si>
  <si>
    <t xml:space="preserve">    2.欠费情况</t>
  </si>
  <si>
    <t>（一）参保人数</t>
  </si>
  <si>
    <t>人</t>
  </si>
  <si>
    <t xml:space="preserve">      （1）上年末累计欠费</t>
  </si>
  <si>
    <t>元</t>
  </si>
  <si>
    <t>　  1.在职职工</t>
  </si>
  <si>
    <t xml:space="preserve">      （2）本年补缴以前年度欠费</t>
  </si>
  <si>
    <t>　　2.离休人员</t>
  </si>
  <si>
    <t xml:space="preserve">      （3）本年新增欠费</t>
  </si>
  <si>
    <t xml:space="preserve">    3.退休退职人员</t>
  </si>
  <si>
    <t xml:space="preserve">      （4）年末累计欠费</t>
  </si>
  <si>
    <t xml:space="preserve">    （1）当年新增退休退职人员</t>
  </si>
  <si>
    <t xml:space="preserve">     3.本年预缴以后年度基本养老保险费</t>
  </si>
  <si>
    <t xml:space="preserve"> 　 （2）当年死亡退休退职人员</t>
  </si>
  <si>
    <t xml:space="preserve">      4.一次性补缴以前年度基本养老保险费</t>
  </si>
  <si>
    <t>（二）实际缴费人数</t>
  </si>
  <si>
    <t>（七）统筹地区社会平均工资</t>
  </si>
  <si>
    <t>元/年</t>
  </si>
  <si>
    <t>（三）缴费基数总额</t>
  </si>
  <si>
    <t>二、机关事业单位基本养老保险</t>
  </si>
  <si>
    <t>　　1.单位</t>
  </si>
  <si>
    <t xml:space="preserve"> (一)参保人数</t>
  </si>
  <si>
    <t>　　2.个人</t>
  </si>
  <si>
    <t>（四）缴费率</t>
  </si>
  <si>
    <t>%</t>
  </si>
  <si>
    <t>　　2.退休、退职人员</t>
  </si>
  <si>
    <t xml:space="preserve">    1.单位缴费费率</t>
  </si>
  <si>
    <t xml:space="preserve"> (二)实际缴费人数</t>
  </si>
  <si>
    <t xml:space="preserve">    2.职工个人缴费费率</t>
  </si>
  <si>
    <t xml:space="preserve"> (三)缴费基数总额</t>
  </si>
  <si>
    <t xml:space="preserve">    3.以个人身份参保缴费费率</t>
  </si>
  <si>
    <t>（五）以个人身份参保情况</t>
  </si>
  <si>
    <t>　  1.参保人数</t>
  </si>
  <si>
    <t xml:space="preserve"> (四)缴费率</t>
  </si>
  <si>
    <t>　  2.实际缴费人数</t>
  </si>
  <si>
    <t>三、城乡居民基本养老保险</t>
  </si>
  <si>
    <t>　  3.缴费基数总额</t>
  </si>
  <si>
    <t>（一）16－59周岁参保缴费人数</t>
  </si>
  <si>
    <t xml:space="preserve"> (六)保险费缴纳情况</t>
  </si>
  <si>
    <t>（二）养老金领取人员</t>
  </si>
  <si>
    <t xml:space="preserve">    1.缴纳当年养老保险费</t>
  </si>
  <si>
    <t>第 10 页</t>
  </si>
  <si>
    <t>2019年基本医疗保险基础资料表</t>
  </si>
  <si>
    <t>一、职工基本医疗保险</t>
  </si>
  <si>
    <t>三、新型农村合作医疗</t>
  </si>
  <si>
    <t xml:space="preserve">  (一)参保人数</t>
  </si>
  <si>
    <t xml:space="preserve">  (一)参保缴费年末人数</t>
  </si>
  <si>
    <t xml:space="preserve">      1.在职职工</t>
  </si>
  <si>
    <t xml:space="preserve">  (二)缴费标准</t>
  </si>
  <si>
    <t>元/年.人</t>
  </si>
  <si>
    <t xml:space="preserve">        其中：生育保险与职工基本医疗保险合并实施人数</t>
  </si>
  <si>
    <t xml:space="preserve">      其中：个人缴费标准</t>
  </si>
  <si>
    <t xml:space="preserve">      2.退休人员</t>
  </si>
  <si>
    <t xml:space="preserve">            财政补贴标准</t>
  </si>
  <si>
    <t xml:space="preserve">  (二)实际缴费人数</t>
  </si>
  <si>
    <t xml:space="preserve">  (三)大病保险情况</t>
  </si>
  <si>
    <t xml:space="preserve">  (三)缴费基数总额</t>
  </si>
  <si>
    <t xml:space="preserve">    1.覆盖人数</t>
  </si>
  <si>
    <t xml:space="preserve">        1.单位</t>
  </si>
  <si>
    <t xml:space="preserve">    2.人均筹资标准</t>
  </si>
  <si>
    <t>元/年·人</t>
  </si>
  <si>
    <t xml:space="preserve">        2.个人</t>
  </si>
  <si>
    <t xml:space="preserve">  (四)本年补缴以前年度欠费</t>
  </si>
  <si>
    <t xml:space="preserve">  (五)本年预缴以后年度基本医疗保险费</t>
  </si>
  <si>
    <t xml:space="preserve">  (六)一次性补缴以前年度基本医疗保险费</t>
  </si>
  <si>
    <t>二、城镇居民基本医疗保险</t>
  </si>
  <si>
    <t>四、合并实施的城乡居民基本医疗保险</t>
  </si>
  <si>
    <t>第 11 页</t>
  </si>
  <si>
    <t>2019年失业保险、工伤保险、生育保险基础资料表</t>
  </si>
  <si>
    <t>一、失业保险</t>
  </si>
  <si>
    <t>二、工伤保险</t>
  </si>
  <si>
    <t xml:space="preserve">   (一)参保人数</t>
  </si>
  <si>
    <t xml:space="preserve">  (二)缴费基数总额</t>
  </si>
  <si>
    <t xml:space="preserve">   (二)缴费基数总额</t>
  </si>
  <si>
    <t>(三)享受工伤保险待遇全年累计人数</t>
  </si>
  <si>
    <t>三、生育保险</t>
  </si>
  <si>
    <t xml:space="preserve">  (三)全年领取失业保险金人数</t>
  </si>
  <si>
    <t xml:space="preserve">  (四)代缴医疗保险人月数</t>
  </si>
  <si>
    <t>人月</t>
  </si>
  <si>
    <t xml:space="preserve">  (五)享受稳定岗位补贴企业参加失业保险人数</t>
  </si>
  <si>
    <t xml:space="preserve">  (三)享受生育医疗费报销人次数</t>
  </si>
  <si>
    <t>人次</t>
  </si>
  <si>
    <t xml:space="preserve">  (六)享受技能提升补贴人数</t>
  </si>
  <si>
    <t xml:space="preserve">  (四)享受生育津贴人次数</t>
  </si>
  <si>
    <t>第 12 页</t>
  </si>
  <si>
    <t>企业职工基本养老保险基金</t>
    <phoneticPr fontId="12" type="noConversion"/>
  </si>
  <si>
    <t>项    目</t>
    <phoneticPr fontId="12" type="noConversion"/>
  </si>
</sst>
</file>

<file path=xl/styles.xml><?xml version="1.0" encoding="utf-8"?>
<styleSheet xmlns="http://schemas.openxmlformats.org/spreadsheetml/2006/main">
  <numFmts count="3">
    <numFmt numFmtId="177" formatCode="#,##0_ ;\-#,##0;;"/>
    <numFmt numFmtId="178" formatCode="#,##0.00_ ;\-#,##0.00;;"/>
    <numFmt numFmtId="179" formatCode="#,##0.00_ ;\-#,##0.00"/>
  </numFmts>
  <fonts count="1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27"/>
      <color indexed="8"/>
      <name val="宋体"/>
      <charset val="134"/>
    </font>
    <font>
      <sz val="12"/>
      <name val="宋体"/>
      <charset val="134"/>
    </font>
    <font>
      <sz val="17"/>
      <color indexed="8"/>
      <name val="华文中宋"/>
      <family val="3"/>
      <charset val="134"/>
    </font>
    <font>
      <sz val="11"/>
      <color indexed="8"/>
      <name val="宋体"/>
      <charset val="134"/>
    </font>
    <font>
      <sz val="12"/>
      <color indexed="8"/>
      <name val="Arial Narrow"/>
      <family val="2"/>
    </font>
    <font>
      <b/>
      <sz val="16"/>
      <color indexed="8"/>
      <name val="华文中宋"/>
      <family val="3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6" fillId="0" borderId="0"/>
  </cellStyleXfs>
  <cellXfs count="242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vertical="center"/>
    </xf>
    <xf numFmtId="0" fontId="5" fillId="0" borderId="2" xfId="1" applyFont="1" applyFill="1" applyBorder="1"/>
    <xf numFmtId="0" fontId="8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horizontal="right" vertical="center"/>
    </xf>
    <xf numFmtId="179" fontId="3" fillId="0" borderId="4" xfId="1" applyNumberFormat="1" applyFont="1" applyFill="1" applyBorder="1" applyAlignment="1">
      <alignment horizontal="right" vertical="center"/>
    </xf>
    <xf numFmtId="179" fontId="3" fillId="0" borderId="6" xfId="1" applyNumberFormat="1" applyFont="1" applyFill="1" applyBorder="1" applyAlignment="1">
      <alignment horizontal="right" vertical="center"/>
    </xf>
    <xf numFmtId="179" fontId="3" fillId="0" borderId="7" xfId="1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179" fontId="3" fillId="0" borderId="1" xfId="1" applyNumberFormat="1" applyFont="1" applyFill="1" applyBorder="1" applyAlignment="1">
      <alignment horizontal="center" vertical="center"/>
    </xf>
    <xf numFmtId="179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178" fontId="3" fillId="0" borderId="10" xfId="1" applyNumberFormat="1" applyFont="1" applyFill="1" applyBorder="1" applyAlignment="1">
      <alignment horizontal="right" vertical="center"/>
    </xf>
    <xf numFmtId="179" fontId="3" fillId="0" borderId="5" xfId="1" applyNumberFormat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center" vertical="center"/>
    </xf>
    <xf numFmtId="178" fontId="3" fillId="0" borderId="11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5" fillId="0" borderId="15" xfId="1" applyFont="1" applyFill="1" applyBorder="1"/>
    <xf numFmtId="0" fontId="3" fillId="0" borderId="15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vertical="center"/>
    </xf>
    <xf numFmtId="178" fontId="3" fillId="0" borderId="11" xfId="1" applyNumberFormat="1" applyFont="1" applyFill="1" applyBorder="1" applyAlignment="1">
      <alignment horizontal="right" vertical="center"/>
    </xf>
    <xf numFmtId="178" fontId="3" fillId="0" borderId="17" xfId="1" applyNumberFormat="1" applyFont="1" applyFill="1" applyBorder="1" applyAlignment="1">
      <alignment horizontal="right" vertical="center"/>
    </xf>
    <xf numFmtId="178" fontId="3" fillId="0" borderId="20" xfId="1" applyNumberFormat="1" applyFont="1" applyFill="1" applyBorder="1" applyAlignment="1">
      <alignment horizontal="right" vertical="center"/>
    </xf>
    <xf numFmtId="179" fontId="3" fillId="0" borderId="10" xfId="1" applyNumberFormat="1" applyFont="1" applyFill="1" applyBorder="1" applyAlignment="1">
      <alignment horizontal="center" vertical="center"/>
    </xf>
    <xf numFmtId="179" fontId="3" fillId="0" borderId="4" xfId="1" applyNumberFormat="1" applyFont="1" applyFill="1" applyBorder="1" applyAlignment="1">
      <alignment horizontal="center" vertical="center"/>
    </xf>
    <xf numFmtId="179" fontId="3" fillId="0" borderId="5" xfId="1" applyNumberFormat="1" applyFont="1" applyFill="1" applyBorder="1" applyAlignment="1">
      <alignment horizontal="center" vertical="center"/>
    </xf>
    <xf numFmtId="178" fontId="3" fillId="0" borderId="19" xfId="1" applyNumberFormat="1" applyFont="1" applyFill="1" applyBorder="1" applyAlignment="1">
      <alignment horizontal="right" vertical="center"/>
    </xf>
    <xf numFmtId="179" fontId="3" fillId="0" borderId="6" xfId="1" applyNumberFormat="1" applyFont="1" applyFill="1" applyBorder="1" applyAlignment="1">
      <alignment horizontal="center" vertical="center"/>
    </xf>
    <xf numFmtId="179" fontId="3" fillId="0" borderId="21" xfId="1" applyNumberFormat="1" applyFont="1" applyFill="1" applyBorder="1" applyAlignment="1">
      <alignment horizontal="center" vertical="center"/>
    </xf>
    <xf numFmtId="179" fontId="3" fillId="0" borderId="20" xfId="1" applyNumberFormat="1" applyFont="1" applyFill="1" applyBorder="1" applyAlignment="1">
      <alignment horizontal="center" vertical="center"/>
    </xf>
    <xf numFmtId="179" fontId="3" fillId="0" borderId="19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8" fontId="3" fillId="0" borderId="14" xfId="1" applyNumberFormat="1" applyFont="1" applyFill="1" applyBorder="1" applyAlignment="1">
      <alignment horizontal="right" vertical="center"/>
    </xf>
    <xf numFmtId="178" fontId="3" fillId="0" borderId="23" xfId="1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/>
    </xf>
    <xf numFmtId="49" fontId="3" fillId="0" borderId="8" xfId="1" applyNumberFormat="1" applyFont="1" applyFill="1" applyBorder="1" applyAlignment="1">
      <alignment horizontal="center" vertical="center"/>
    </xf>
    <xf numFmtId="0" fontId="7" fillId="0" borderId="3" xfId="1" applyFont="1" applyFill="1" applyBorder="1"/>
    <xf numFmtId="0" fontId="3" fillId="0" borderId="15" xfId="1" applyFont="1" applyFill="1" applyBorder="1"/>
    <xf numFmtId="178" fontId="3" fillId="0" borderId="24" xfId="1" applyNumberFormat="1" applyFont="1" applyFill="1" applyBorder="1" applyAlignment="1">
      <alignment vertical="center"/>
    </xf>
    <xf numFmtId="178" fontId="3" fillId="0" borderId="25" xfId="1" applyNumberFormat="1" applyFont="1" applyFill="1" applyBorder="1" applyAlignment="1">
      <alignment vertical="center"/>
    </xf>
    <xf numFmtId="178" fontId="3" fillId="0" borderId="26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178" fontId="3" fillId="0" borderId="6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vertical="center"/>
    </xf>
    <xf numFmtId="178" fontId="3" fillId="0" borderId="22" xfId="1" applyNumberFormat="1" applyFont="1" applyFill="1" applyBorder="1" applyAlignment="1">
      <alignment vertical="center"/>
    </xf>
    <xf numFmtId="178" fontId="3" fillId="0" borderId="22" xfId="1" applyNumberFormat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178" fontId="3" fillId="0" borderId="22" xfId="1" applyNumberFormat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horizontal="center" vertical="center"/>
    </xf>
    <xf numFmtId="178" fontId="3" fillId="0" borderId="9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/>
    </xf>
    <xf numFmtId="178" fontId="3" fillId="3" borderId="1" xfId="1" applyNumberFormat="1" applyFont="1" applyFill="1" applyBorder="1" applyAlignment="1">
      <alignment horizontal="right" vertical="center"/>
    </xf>
    <xf numFmtId="178" fontId="3" fillId="3" borderId="10" xfId="1" applyNumberFormat="1" applyFont="1" applyFill="1" applyBorder="1" applyAlignment="1">
      <alignment horizontal="right" vertical="center"/>
    </xf>
    <xf numFmtId="178" fontId="3" fillId="3" borderId="4" xfId="1" applyNumberFormat="1" applyFont="1" applyFill="1" applyBorder="1" applyAlignment="1">
      <alignment horizontal="right" vertical="center"/>
    </xf>
    <xf numFmtId="178" fontId="3" fillId="3" borderId="5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178" fontId="3" fillId="3" borderId="6" xfId="1" applyNumberFormat="1" applyFont="1" applyFill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center" vertical="center"/>
    </xf>
    <xf numFmtId="178" fontId="3" fillId="2" borderId="8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right" vertical="center"/>
    </xf>
    <xf numFmtId="179" fontId="3" fillId="3" borderId="4" xfId="1" applyNumberFormat="1" applyFont="1" applyFill="1" applyBorder="1" applyAlignment="1">
      <alignment horizontal="right" vertical="center"/>
    </xf>
    <xf numFmtId="179" fontId="3" fillId="3" borderId="5" xfId="1" applyNumberFormat="1" applyFont="1" applyFill="1" applyBorder="1" applyAlignment="1">
      <alignment horizontal="right" vertical="center"/>
    </xf>
    <xf numFmtId="178" fontId="3" fillId="3" borderId="8" xfId="1" applyNumberFormat="1" applyFont="1" applyFill="1" applyBorder="1" applyAlignment="1">
      <alignment horizontal="right" vertical="center"/>
    </xf>
    <xf numFmtId="179" fontId="3" fillId="3" borderId="6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vertical="center"/>
    </xf>
    <xf numFmtId="178" fontId="3" fillId="2" borderId="12" xfId="1" applyNumberFormat="1" applyFont="1" applyFill="1" applyBorder="1" applyAlignment="1">
      <alignment horizontal="right" vertical="center"/>
    </xf>
    <xf numFmtId="178" fontId="3" fillId="2" borderId="10" xfId="1" applyNumberFormat="1" applyFont="1" applyFill="1" applyBorder="1" applyAlignment="1">
      <alignment horizontal="right" vertical="center"/>
    </xf>
    <xf numFmtId="178" fontId="3" fillId="2" borderId="13" xfId="1" applyNumberFormat="1" applyFont="1" applyFill="1" applyBorder="1" applyAlignment="1">
      <alignment horizontal="right" vertical="center"/>
    </xf>
    <xf numFmtId="178" fontId="3" fillId="2" borderId="8" xfId="1" applyNumberFormat="1" applyFont="1" applyFill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8" fontId="3" fillId="2" borderId="4" xfId="1" applyNumberFormat="1" applyFont="1" applyFill="1" applyBorder="1" applyAlignment="1">
      <alignment horizontal="right" vertical="center"/>
    </xf>
    <xf numFmtId="178" fontId="3" fillId="2" borderId="5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78" fontId="3" fillId="2" borderId="6" xfId="1" applyNumberFormat="1" applyFont="1" applyFill="1" applyBorder="1" applyAlignment="1">
      <alignment horizontal="center" vertical="center"/>
    </xf>
    <xf numFmtId="178" fontId="3" fillId="2" borderId="9" xfId="1" applyNumberFormat="1" applyFont="1" applyFill="1" applyBorder="1" applyAlignment="1">
      <alignment horizontal="center" vertical="center"/>
    </xf>
    <xf numFmtId="178" fontId="3" fillId="3" borderId="12" xfId="1" applyNumberFormat="1" applyFont="1" applyFill="1" applyBorder="1" applyAlignment="1">
      <alignment horizontal="right" vertical="center"/>
    </xf>
    <xf numFmtId="178" fontId="3" fillId="3" borderId="7" xfId="1" applyNumberFormat="1" applyFont="1" applyFill="1" applyBorder="1" applyAlignment="1">
      <alignment horizontal="right" vertical="center"/>
    </xf>
    <xf numFmtId="178" fontId="3" fillId="3" borderId="20" xfId="1" applyNumberFormat="1" applyFont="1" applyFill="1" applyBorder="1" applyAlignment="1">
      <alignment horizontal="right" vertical="center"/>
    </xf>
    <xf numFmtId="179" fontId="3" fillId="3" borderId="1" xfId="1" applyNumberFormat="1" applyFont="1" applyFill="1" applyBorder="1" applyAlignment="1">
      <alignment horizontal="right" vertical="center"/>
    </xf>
    <xf numFmtId="178" fontId="3" fillId="3" borderId="27" xfId="1" applyNumberFormat="1" applyFont="1" applyFill="1" applyBorder="1" applyAlignment="1">
      <alignment horizontal="right" vertical="center"/>
    </xf>
    <xf numFmtId="179" fontId="3" fillId="3" borderId="7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right" vertical="center"/>
    </xf>
    <xf numFmtId="178" fontId="3" fillId="3" borderId="14" xfId="1" applyNumberFormat="1" applyFont="1" applyFill="1" applyBorder="1" applyAlignment="1">
      <alignment horizontal="right" vertical="center"/>
    </xf>
    <xf numFmtId="178" fontId="3" fillId="3" borderId="13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/>
    </xf>
    <xf numFmtId="0" fontId="7" fillId="2" borderId="0" xfId="1" applyFont="1" applyFill="1" applyBorder="1"/>
    <xf numFmtId="0" fontId="7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178" fontId="3" fillId="2" borderId="1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vertical="center" shrinkToFit="1"/>
    </xf>
    <xf numFmtId="0" fontId="3" fillId="2" borderId="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178" fontId="3" fillId="3" borderId="22" xfId="1" applyNumberFormat="1" applyFont="1" applyFill="1" applyBorder="1" applyAlignment="1">
      <alignment horizontal="righ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177" fontId="3" fillId="3" borderId="5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left" vertical="center" wrapText="1"/>
    </xf>
    <xf numFmtId="178" fontId="3" fillId="2" borderId="5" xfId="1" applyNumberFormat="1" applyFont="1" applyFill="1" applyBorder="1" applyAlignment="1">
      <alignment horizontal="right" vertical="center"/>
    </xf>
    <xf numFmtId="177" fontId="3" fillId="2" borderId="5" xfId="1" applyNumberFormat="1" applyFont="1" applyFill="1" applyBorder="1" applyAlignment="1">
      <alignment horizontal="right" vertical="center"/>
    </xf>
    <xf numFmtId="177" fontId="3" fillId="2" borderId="9" xfId="1" applyNumberFormat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177" fontId="3" fillId="2" borderId="6" xfId="1" applyNumberFormat="1" applyFont="1" applyFill="1" applyBorder="1" applyAlignment="1">
      <alignment horizontal="right" vertical="center"/>
    </xf>
    <xf numFmtId="178" fontId="3" fillId="3" borderId="9" xfId="1" applyNumberFormat="1" applyFont="1" applyFill="1" applyBorder="1" applyAlignment="1">
      <alignment horizontal="right" vertical="center"/>
    </xf>
    <xf numFmtId="0" fontId="3" fillId="2" borderId="19" xfId="1" applyFont="1" applyFill="1" applyBorder="1" applyAlignment="1">
      <alignment horizontal="left" vertical="center" wrapText="1"/>
    </xf>
    <xf numFmtId="178" fontId="3" fillId="2" borderId="9" xfId="1" applyNumberFormat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177" fontId="3" fillId="3" borderId="1" xfId="1" applyNumberFormat="1" applyFont="1" applyFill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177" fontId="3" fillId="2" borderId="4" xfId="1" applyNumberFormat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8" fontId="3" fillId="2" borderId="4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178" fontId="3" fillId="0" borderId="12" xfId="1" applyNumberFormat="1" applyFont="1" applyFill="1" applyBorder="1" applyAlignment="1">
      <alignment horizontal="right" vertical="center"/>
    </xf>
    <xf numFmtId="177" fontId="13" fillId="2" borderId="1" xfId="1" applyNumberFormat="1" applyFont="1" applyFill="1" applyBorder="1" applyAlignment="1">
      <alignment horizontal="right" vertical="center"/>
    </xf>
    <xf numFmtId="178" fontId="13" fillId="2" borderId="1" xfId="1" applyNumberFormat="1" applyFont="1" applyFill="1" applyBorder="1" applyAlignment="1">
      <alignment horizontal="right" vertical="center"/>
    </xf>
    <xf numFmtId="177" fontId="13" fillId="2" borderId="4" xfId="1" applyNumberFormat="1" applyFont="1" applyFill="1" applyBorder="1" applyAlignment="1">
      <alignment horizontal="right" vertical="center"/>
    </xf>
    <xf numFmtId="178" fontId="13" fillId="2" borderId="4" xfId="1" applyNumberFormat="1" applyFont="1" applyFill="1" applyBorder="1" applyAlignment="1">
      <alignment horizontal="right" vertical="center"/>
    </xf>
    <xf numFmtId="177" fontId="13" fillId="2" borderId="8" xfId="1" applyNumberFormat="1" applyFont="1" applyFill="1" applyBorder="1" applyAlignment="1">
      <alignment horizontal="right" vertical="center"/>
    </xf>
    <xf numFmtId="178" fontId="1" fillId="2" borderId="1" xfId="1" applyNumberFormat="1" applyFont="1" applyFill="1" applyBorder="1" applyAlignment="1">
      <alignment horizontal="right" vertical="center"/>
    </xf>
    <xf numFmtId="0" fontId="14" fillId="2" borderId="3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4" fillId="0" borderId="3" xfId="1" applyFont="1" applyFill="1" applyBorder="1" applyAlignment="1">
      <alignment horizontal="right" vertical="center"/>
    </xf>
    <xf numFmtId="0" fontId="14" fillId="0" borderId="0" xfId="0" applyFont="1"/>
    <xf numFmtId="0" fontId="14" fillId="0" borderId="1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0" fontId="14" fillId="0" borderId="13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77" fontId="14" fillId="0" borderId="1" xfId="1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8" fontId="14" fillId="2" borderId="1" xfId="1" applyNumberFormat="1" applyFont="1" applyFill="1" applyBorder="1" applyAlignment="1">
      <alignment horizontal="right" vertical="center"/>
    </xf>
    <xf numFmtId="177" fontId="14" fillId="2" borderId="1" xfId="1" applyNumberFormat="1" applyFont="1" applyFill="1" applyBorder="1" applyAlignment="1">
      <alignment horizontal="right" vertical="center"/>
    </xf>
    <xf numFmtId="0" fontId="14" fillId="0" borderId="8" xfId="1" applyFont="1" applyFill="1" applyBorder="1" applyAlignment="1">
      <alignment vertical="center" wrapText="1"/>
    </xf>
    <xf numFmtId="0" fontId="14" fillId="0" borderId="8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3" fillId="0" borderId="0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5" fillId="0" borderId="5" xfId="1" applyFont="1" applyFill="1" applyBorder="1"/>
    <xf numFmtId="0" fontId="3" fillId="0" borderId="28" xfId="1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8" fontId="3" fillId="2" borderId="1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00FFFF"/>
      <rgbColor rgb="00808080"/>
      <rgbColor rgb="00FFFFFF"/>
      <rgbColor rgb="0080FF00"/>
      <rgbColor rgb="0080FFFF"/>
      <rgbColor rgb="00F0F0F0"/>
      <rgbColor rgb="00A0A0A0"/>
      <rgbColor rgb="0099A8AC"/>
      <rgbColor rgb="00D8E9E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showGridLines="0" showZeros="0" zoomScalePageLayoutView="60" workbookViewId="0">
      <selection activeCell="B12" sqref="B12:C12"/>
    </sheetView>
  </sheetViews>
  <sheetFormatPr defaultColWidth="8" defaultRowHeight="14.25"/>
  <cols>
    <col min="1" max="2" width="8" style="1"/>
    <col min="3" max="3" width="63" style="1" customWidth="1"/>
    <col min="4" max="4" width="11.25" style="1" customWidth="1"/>
    <col min="5" max="5" width="8" style="1"/>
  </cols>
  <sheetData>
    <row r="1" spans="1:5" ht="21" customHeight="1">
      <c r="A1" s="5"/>
      <c r="B1" s="5"/>
      <c r="C1" s="5"/>
      <c r="D1" s="5"/>
      <c r="E1" s="5"/>
    </row>
    <row r="2" spans="1:5" ht="42.75" customHeight="1">
      <c r="A2" s="223" t="s">
        <v>0</v>
      </c>
      <c r="B2" s="223"/>
      <c r="C2" s="223"/>
      <c r="D2" s="223"/>
      <c r="E2" s="6"/>
    </row>
    <row r="3" spans="1:5" ht="24.75" customHeight="1">
      <c r="A3" s="7"/>
      <c r="B3" s="7"/>
      <c r="C3" s="7"/>
      <c r="D3" s="7"/>
      <c r="E3" s="7"/>
    </row>
    <row r="4" spans="1:5" ht="24.75" customHeight="1">
      <c r="A4" s="7"/>
      <c r="B4" s="221" t="s">
        <v>1</v>
      </c>
      <c r="C4" s="221"/>
      <c r="D4" s="8" t="s">
        <v>2</v>
      </c>
      <c r="E4" s="9"/>
    </row>
    <row r="5" spans="1:5" ht="24.75" customHeight="1">
      <c r="A5" s="7"/>
      <c r="B5" s="221" t="s">
        <v>3</v>
      </c>
      <c r="C5" s="221"/>
      <c r="D5" s="8" t="s">
        <v>4</v>
      </c>
      <c r="E5" s="9"/>
    </row>
    <row r="6" spans="1:5" ht="24.75" customHeight="1">
      <c r="A6" s="7"/>
      <c r="B6" s="221" t="s">
        <v>5</v>
      </c>
      <c r="C6" s="221"/>
      <c r="D6" s="8" t="s">
        <v>6</v>
      </c>
      <c r="E6" s="9"/>
    </row>
    <row r="7" spans="1:5" ht="24.75" customHeight="1">
      <c r="A7" s="7"/>
      <c r="B7" s="221" t="s">
        <v>7</v>
      </c>
      <c r="C7" s="221"/>
      <c r="D7" s="8" t="s">
        <v>8</v>
      </c>
      <c r="E7" s="9"/>
    </row>
    <row r="8" spans="1:5" ht="24.75" customHeight="1">
      <c r="A8" s="7"/>
      <c r="B8" s="221" t="s">
        <v>9</v>
      </c>
      <c r="C8" s="221"/>
      <c r="D8" s="8" t="s">
        <v>10</v>
      </c>
      <c r="E8" s="9"/>
    </row>
    <row r="9" spans="1:5" ht="24.75" customHeight="1">
      <c r="A9" s="7"/>
      <c r="B9" s="221" t="s">
        <v>11</v>
      </c>
      <c r="C9" s="221"/>
      <c r="D9" s="8" t="s">
        <v>12</v>
      </c>
      <c r="E9" s="9"/>
    </row>
    <row r="10" spans="1:5" ht="24.75" customHeight="1">
      <c r="A10" s="7"/>
      <c r="B10" s="221" t="s">
        <v>13</v>
      </c>
      <c r="C10" s="221"/>
      <c r="D10" s="8" t="s">
        <v>14</v>
      </c>
      <c r="E10" s="9"/>
    </row>
    <row r="11" spans="1:5" ht="24.75" customHeight="1">
      <c r="A11" s="7"/>
      <c r="B11" s="221" t="s">
        <v>15</v>
      </c>
      <c r="C11" s="221"/>
      <c r="D11" s="8" t="s">
        <v>16</v>
      </c>
      <c r="E11" s="9"/>
    </row>
    <row r="12" spans="1:5" ht="24.75" customHeight="1">
      <c r="A12" s="5"/>
      <c r="B12" s="221" t="s">
        <v>17</v>
      </c>
      <c r="C12" s="221"/>
      <c r="D12" s="8" t="s">
        <v>18</v>
      </c>
      <c r="E12" s="9"/>
    </row>
    <row r="13" spans="1:5" ht="24.75" customHeight="1">
      <c r="A13" s="5"/>
      <c r="B13" s="2" t="s">
        <v>19</v>
      </c>
      <c r="C13" s="2"/>
      <c r="D13" s="8" t="s">
        <v>20</v>
      </c>
      <c r="E13" s="9"/>
    </row>
    <row r="14" spans="1:5" ht="24.75" customHeight="1">
      <c r="A14" s="5"/>
      <c r="B14" s="2" t="s">
        <v>21</v>
      </c>
      <c r="C14" s="2"/>
      <c r="D14" s="8" t="s">
        <v>22</v>
      </c>
      <c r="E14" s="9"/>
    </row>
    <row r="15" spans="1:5" ht="24.75" customHeight="1">
      <c r="A15" s="5"/>
      <c r="B15" s="2" t="s">
        <v>23</v>
      </c>
      <c r="C15" s="2"/>
      <c r="D15" s="8" t="s">
        <v>24</v>
      </c>
      <c r="E15" s="9"/>
    </row>
  </sheetData>
  <mergeCells count="10">
    <mergeCell ref="B12:C12"/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honeticPr fontId="12" type="noConversion"/>
  <printOptions horizontalCentered="1"/>
  <pageMargins left="0.39370078740157499" right="0.39370078740157499" top="1.1811023622047201" bottom="0.78740157480314998" header="0.51180999999999999" footer="0.51180999999999999"/>
  <pageSetup paperSize="9" pageOrder="overThenDown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Zeros="0" topLeftCell="A13" zoomScalePageLayoutView="60" workbookViewId="0">
      <pane activePane="bottomRight" state="frozen"/>
      <selection activeCell="B14" sqref="B14"/>
    </sheetView>
  </sheetViews>
  <sheetFormatPr defaultColWidth="8" defaultRowHeight="14.25"/>
  <cols>
    <col min="1" max="1" width="34" style="1" customWidth="1"/>
    <col min="2" max="2" width="20.875" style="1" customWidth="1"/>
    <col min="3" max="7" width="17.625" style="1" customWidth="1"/>
    <col min="8" max="8" width="17.625" style="1" hidden="1" customWidth="1"/>
    <col min="9" max="9" width="9.125" style="1" hidden="1" customWidth="1"/>
    <col min="10" max="10" width="17.625" style="1" customWidth="1"/>
    <col min="11" max="11" width="17.625" customWidth="1"/>
  </cols>
  <sheetData>
    <row r="1" spans="1:10" ht="35.25" customHeight="1">
      <c r="A1" s="222" t="s">
        <v>25</v>
      </c>
      <c r="B1" s="222"/>
      <c r="C1" s="222"/>
      <c r="D1" s="224"/>
      <c r="E1" s="222"/>
      <c r="F1" s="222"/>
      <c r="G1" s="222"/>
      <c r="H1" s="222"/>
      <c r="I1" s="222"/>
      <c r="J1" s="222"/>
    </row>
    <row r="2" spans="1:10" ht="15" customHeight="1">
      <c r="A2" s="103"/>
      <c r="B2" s="103"/>
      <c r="C2" s="103"/>
      <c r="D2" s="3"/>
      <c r="E2" s="103"/>
      <c r="F2" s="10"/>
      <c r="G2" s="10"/>
      <c r="H2" s="10"/>
      <c r="I2" s="225" t="s">
        <v>2</v>
      </c>
      <c r="J2" s="225"/>
    </row>
    <row r="3" spans="1:10" ht="15" customHeight="1">
      <c r="A3" s="104" t="s">
        <v>26</v>
      </c>
      <c r="B3" s="105"/>
      <c r="C3" s="106"/>
      <c r="D3" s="11"/>
      <c r="E3" s="12"/>
      <c r="F3" s="12"/>
      <c r="G3" s="12"/>
      <c r="H3" s="12"/>
      <c r="I3" s="13"/>
      <c r="J3" s="107" t="s">
        <v>27</v>
      </c>
    </row>
    <row r="4" spans="1:10" ht="37.5" customHeight="1">
      <c r="A4" s="108" t="s">
        <v>28</v>
      </c>
      <c r="B4" s="109" t="s">
        <v>29</v>
      </c>
      <c r="C4" s="110" t="s">
        <v>287</v>
      </c>
      <c r="D4" s="110" t="s">
        <v>30</v>
      </c>
      <c r="E4" s="111" t="s">
        <v>31</v>
      </c>
      <c r="F4" s="112" t="s">
        <v>32</v>
      </c>
      <c r="G4" s="112" t="s">
        <v>33</v>
      </c>
      <c r="H4" s="112" t="s">
        <v>34</v>
      </c>
      <c r="I4" s="109" t="s">
        <v>35</v>
      </c>
      <c r="J4" s="110" t="s">
        <v>36</v>
      </c>
    </row>
    <row r="5" spans="1:10" ht="22.5" customHeight="1">
      <c r="A5" s="113" t="s">
        <v>37</v>
      </c>
      <c r="B5" s="114">
        <f>SUM(C5:J5)</f>
        <v>2084389529.0599999</v>
      </c>
      <c r="C5" s="115">
        <v>629856892.53999996</v>
      </c>
      <c r="D5" s="115">
        <v>225561182.97999999</v>
      </c>
      <c r="E5" s="114">
        <v>465376207.94999999</v>
      </c>
      <c r="F5" s="114">
        <v>279328108.82999998</v>
      </c>
      <c r="G5" s="114">
        <v>471552200</v>
      </c>
      <c r="H5" s="114">
        <v>0</v>
      </c>
      <c r="I5" s="116">
        <v>0</v>
      </c>
      <c r="J5" s="117">
        <v>12714936.76</v>
      </c>
    </row>
    <row r="6" spans="1:10" ht="22.5" customHeight="1">
      <c r="A6" s="118" t="s">
        <v>38</v>
      </c>
      <c r="B6" s="114">
        <f>SUM(C6:J6)</f>
        <v>1221048018.6099999</v>
      </c>
      <c r="C6" s="114">
        <v>480100973.81</v>
      </c>
      <c r="D6" s="114">
        <v>24592189.199999999</v>
      </c>
      <c r="E6" s="114">
        <v>275547310.00999999</v>
      </c>
      <c r="F6" s="114">
        <v>276188108.82999998</v>
      </c>
      <c r="G6" s="114">
        <v>151965000</v>
      </c>
      <c r="H6" s="114">
        <v>0</v>
      </c>
      <c r="I6" s="116">
        <v>0</v>
      </c>
      <c r="J6" s="117">
        <v>12654436.76</v>
      </c>
    </row>
    <row r="7" spans="1:10" ht="22.5" customHeight="1">
      <c r="A7" s="118" t="s">
        <v>39</v>
      </c>
      <c r="B7" s="114">
        <f>SUM(C7:J7)</f>
        <v>9536177.5500000007</v>
      </c>
      <c r="C7" s="114">
        <v>800000</v>
      </c>
      <c r="D7" s="114">
        <v>1897801.76</v>
      </c>
      <c r="E7" s="114">
        <v>278375.78999999998</v>
      </c>
      <c r="F7" s="114">
        <v>3000000</v>
      </c>
      <c r="G7" s="114">
        <v>3500000</v>
      </c>
      <c r="H7" s="114">
        <v>0</v>
      </c>
      <c r="I7" s="116">
        <v>0</v>
      </c>
      <c r="J7" s="117">
        <v>60000</v>
      </c>
    </row>
    <row r="8" spans="1:10" ht="22.5" customHeight="1">
      <c r="A8" s="119" t="s">
        <v>40</v>
      </c>
      <c r="B8" s="114">
        <f>SUM(C8:J8)</f>
        <v>682648914.17000008</v>
      </c>
      <c r="C8" s="114">
        <v>0</v>
      </c>
      <c r="D8" s="114">
        <v>199021192.02000001</v>
      </c>
      <c r="E8" s="114">
        <v>167540522.15000001</v>
      </c>
      <c r="F8" s="114">
        <v>0</v>
      </c>
      <c r="G8" s="114">
        <v>316087200</v>
      </c>
      <c r="H8" s="114">
        <v>0</v>
      </c>
      <c r="I8" s="116">
        <v>0</v>
      </c>
      <c r="J8" s="120">
        <v>0</v>
      </c>
    </row>
    <row r="9" spans="1:10" ht="22.5" customHeight="1">
      <c r="A9" s="119" t="s">
        <v>41</v>
      </c>
      <c r="B9" s="114">
        <f>SUM(C9:E9)</f>
        <v>0</v>
      </c>
      <c r="C9" s="114">
        <v>0</v>
      </c>
      <c r="D9" s="114">
        <v>0</v>
      </c>
      <c r="E9" s="114">
        <v>0</v>
      </c>
      <c r="F9" s="121" t="s">
        <v>42</v>
      </c>
      <c r="G9" s="121" t="s">
        <v>42</v>
      </c>
      <c r="H9" s="121" t="s">
        <v>42</v>
      </c>
      <c r="I9" s="121" t="s">
        <v>42</v>
      </c>
      <c r="J9" s="122" t="s">
        <v>42</v>
      </c>
    </row>
    <row r="10" spans="1:10" ht="22.5" customHeight="1">
      <c r="A10" s="119" t="s">
        <v>43</v>
      </c>
      <c r="B10" s="114">
        <f>SUM(C10:J10)</f>
        <v>10500</v>
      </c>
      <c r="C10" s="114">
        <v>0</v>
      </c>
      <c r="D10" s="114">
        <v>0</v>
      </c>
      <c r="E10" s="114">
        <v>0</v>
      </c>
      <c r="F10" s="114">
        <v>10000</v>
      </c>
      <c r="G10" s="114">
        <v>0</v>
      </c>
      <c r="H10" s="114">
        <v>0</v>
      </c>
      <c r="I10" s="116">
        <v>0</v>
      </c>
      <c r="J10" s="120">
        <v>500</v>
      </c>
    </row>
    <row r="11" spans="1:10" ht="22.5" customHeight="1">
      <c r="A11" s="119" t="s">
        <v>44</v>
      </c>
      <c r="B11" s="114">
        <f>C11+D11+E11+F11+I11</f>
        <v>68416918.730000004</v>
      </c>
      <c r="C11" s="114">
        <v>68236918.730000004</v>
      </c>
      <c r="D11" s="114">
        <v>50000</v>
      </c>
      <c r="E11" s="114">
        <v>0</v>
      </c>
      <c r="F11" s="114">
        <v>130000</v>
      </c>
      <c r="G11" s="121" t="s">
        <v>42</v>
      </c>
      <c r="H11" s="121" t="s">
        <v>42</v>
      </c>
      <c r="I11" s="114">
        <v>0</v>
      </c>
      <c r="J11" s="121" t="s">
        <v>42</v>
      </c>
    </row>
    <row r="12" spans="1:10" ht="22.5" customHeight="1">
      <c r="A12" s="119" t="s">
        <v>45</v>
      </c>
      <c r="B12" s="114">
        <f>C12</f>
        <v>0</v>
      </c>
      <c r="C12" s="114">
        <v>0</v>
      </c>
      <c r="D12" s="121" t="s">
        <v>42</v>
      </c>
      <c r="E12" s="121" t="s">
        <v>42</v>
      </c>
      <c r="F12" s="121" t="s">
        <v>42</v>
      </c>
      <c r="G12" s="121" t="s">
        <v>42</v>
      </c>
      <c r="H12" s="121" t="s">
        <v>42</v>
      </c>
      <c r="I12" s="121" t="s">
        <v>42</v>
      </c>
      <c r="J12" s="121" t="s">
        <v>42</v>
      </c>
    </row>
    <row r="13" spans="1:10" ht="22.5" customHeight="1">
      <c r="A13" s="119" t="s">
        <v>46</v>
      </c>
      <c r="B13" s="114">
        <f>C13</f>
        <v>0</v>
      </c>
      <c r="C13" s="114">
        <v>0</v>
      </c>
      <c r="D13" s="121" t="s">
        <v>42</v>
      </c>
      <c r="E13" s="121" t="s">
        <v>42</v>
      </c>
      <c r="F13" s="121" t="s">
        <v>42</v>
      </c>
      <c r="G13" s="121" t="s">
        <v>42</v>
      </c>
      <c r="H13" s="121" t="s">
        <v>42</v>
      </c>
      <c r="I13" s="121" t="s">
        <v>42</v>
      </c>
      <c r="J13" s="122" t="s">
        <v>42</v>
      </c>
    </row>
    <row r="14" spans="1:10" ht="22.5" customHeight="1">
      <c r="A14" s="118" t="s">
        <v>47</v>
      </c>
      <c r="B14" s="114">
        <f>SUM(C14:J14)</f>
        <v>1907227095.5100002</v>
      </c>
      <c r="C14" s="114">
        <v>601085949.69000006</v>
      </c>
      <c r="D14" s="114">
        <v>199071192.02000001</v>
      </c>
      <c r="E14" s="114">
        <v>469557837.72000003</v>
      </c>
      <c r="F14" s="114">
        <v>245477620.41999999</v>
      </c>
      <c r="G14" s="114">
        <v>380694675.48000002</v>
      </c>
      <c r="H14" s="114">
        <v>0</v>
      </c>
      <c r="I14" s="116">
        <v>0</v>
      </c>
      <c r="J14" s="117">
        <v>11339820.18</v>
      </c>
    </row>
    <row r="15" spans="1:10" ht="22.5" customHeight="1">
      <c r="A15" s="118" t="s">
        <v>48</v>
      </c>
      <c r="B15" s="114">
        <f>SUM(C15:J15)</f>
        <v>1858666265.5100002</v>
      </c>
      <c r="C15" s="114">
        <v>593085949.69000006</v>
      </c>
      <c r="D15" s="114">
        <v>199021192.02000001</v>
      </c>
      <c r="E15" s="114">
        <v>469557837.72000003</v>
      </c>
      <c r="F15" s="114">
        <v>244477620.41999999</v>
      </c>
      <c r="G15" s="114">
        <v>341183845.48000002</v>
      </c>
      <c r="H15" s="114">
        <v>0</v>
      </c>
      <c r="I15" s="116">
        <v>0</v>
      </c>
      <c r="J15" s="117">
        <v>11339820.18</v>
      </c>
    </row>
    <row r="16" spans="1:10" ht="22.5" customHeight="1">
      <c r="A16" s="118" t="s">
        <v>49</v>
      </c>
      <c r="B16" s="114">
        <f>SUM(C16:J16)</f>
        <v>21275030</v>
      </c>
      <c r="C16" s="114">
        <v>0</v>
      </c>
      <c r="D16" s="114">
        <v>0</v>
      </c>
      <c r="E16" s="114">
        <v>0</v>
      </c>
      <c r="F16" s="114">
        <v>0</v>
      </c>
      <c r="G16" s="114">
        <v>21275030</v>
      </c>
      <c r="H16" s="114">
        <v>0</v>
      </c>
      <c r="I16" s="116">
        <v>0</v>
      </c>
      <c r="J16" s="120">
        <v>0</v>
      </c>
    </row>
    <row r="17" spans="1:10" ht="22.5" customHeight="1">
      <c r="A17" s="119" t="s">
        <v>50</v>
      </c>
      <c r="B17" s="114">
        <f>C17+D17+E17+F17+I17</f>
        <v>9050000</v>
      </c>
      <c r="C17" s="114">
        <v>8000000</v>
      </c>
      <c r="D17" s="114">
        <v>50000</v>
      </c>
      <c r="E17" s="114">
        <v>0</v>
      </c>
      <c r="F17" s="114">
        <v>1000000</v>
      </c>
      <c r="G17" s="121" t="s">
        <v>42</v>
      </c>
      <c r="H17" s="121" t="s">
        <v>42</v>
      </c>
      <c r="I17" s="114">
        <v>0</v>
      </c>
      <c r="J17" s="121" t="s">
        <v>42</v>
      </c>
    </row>
    <row r="18" spans="1:10" ht="22.5" customHeight="1">
      <c r="A18" s="119" t="s">
        <v>51</v>
      </c>
      <c r="B18" s="114">
        <f>C18</f>
        <v>0</v>
      </c>
      <c r="C18" s="114">
        <v>0</v>
      </c>
      <c r="D18" s="121" t="s">
        <v>42</v>
      </c>
      <c r="E18" s="121" t="s">
        <v>42</v>
      </c>
      <c r="F18" s="121" t="s">
        <v>42</v>
      </c>
      <c r="G18" s="121" t="s">
        <v>42</v>
      </c>
      <c r="H18" s="121" t="s">
        <v>42</v>
      </c>
      <c r="I18" s="121" t="s">
        <v>42</v>
      </c>
      <c r="J18" s="121" t="s">
        <v>42</v>
      </c>
    </row>
    <row r="19" spans="1:10" ht="22.5" customHeight="1">
      <c r="A19" s="119" t="s">
        <v>52</v>
      </c>
      <c r="B19" s="114">
        <f>C19</f>
        <v>0</v>
      </c>
      <c r="C19" s="114">
        <v>0</v>
      </c>
      <c r="D19" s="121" t="s">
        <v>42</v>
      </c>
      <c r="E19" s="121" t="s">
        <v>42</v>
      </c>
      <c r="F19" s="121" t="s">
        <v>42</v>
      </c>
      <c r="G19" s="121" t="s">
        <v>42</v>
      </c>
      <c r="H19" s="121" t="s">
        <v>42</v>
      </c>
      <c r="I19" s="121" t="s">
        <v>42</v>
      </c>
      <c r="J19" s="122" t="s">
        <v>42</v>
      </c>
    </row>
    <row r="20" spans="1:10" ht="22.5" customHeight="1">
      <c r="A20" s="113" t="s">
        <v>53</v>
      </c>
      <c r="B20" s="114">
        <f>SUM(C20:J20)</f>
        <v>177162433.54999998</v>
      </c>
      <c r="C20" s="114">
        <v>28770942.850000001</v>
      </c>
      <c r="D20" s="114">
        <v>26489990.960000001</v>
      </c>
      <c r="E20" s="114">
        <v>-4181629.77</v>
      </c>
      <c r="F20" s="114">
        <v>33850488.409999996</v>
      </c>
      <c r="G20" s="114">
        <v>90857524.519999996</v>
      </c>
      <c r="H20" s="114">
        <v>0</v>
      </c>
      <c r="I20" s="116">
        <v>0</v>
      </c>
      <c r="J20" s="117">
        <v>1375116.58</v>
      </c>
    </row>
    <row r="21" spans="1:10" ht="22.5" customHeight="1">
      <c r="A21" s="118" t="s">
        <v>54</v>
      </c>
      <c r="B21" s="114">
        <f>SUM(C21:J21)</f>
        <v>991211345.75999999</v>
      </c>
      <c r="C21" s="114">
        <v>152724844.52999997</v>
      </c>
      <c r="D21" s="114">
        <v>156049575.22999999</v>
      </c>
      <c r="E21" s="125">
        <v>-1646046.73999999</v>
      </c>
      <c r="F21" s="114">
        <v>279172133.88999999</v>
      </c>
      <c r="G21" s="114">
        <v>394540619.36000001</v>
      </c>
      <c r="H21" s="114">
        <v>0</v>
      </c>
      <c r="I21" s="116">
        <v>0</v>
      </c>
      <c r="J21" s="117">
        <v>10370219.49</v>
      </c>
    </row>
    <row r="22" spans="1:10" ht="15" customHeight="1">
      <c r="A22" s="3"/>
      <c r="B22" s="2"/>
      <c r="C22" s="2"/>
      <c r="D22" s="3"/>
      <c r="E22" s="2"/>
      <c r="F22" s="2"/>
      <c r="G22" s="2"/>
      <c r="H22" s="2"/>
      <c r="I22" s="2"/>
      <c r="J22" s="123" t="s">
        <v>55</v>
      </c>
    </row>
  </sheetData>
  <mergeCells count="2">
    <mergeCell ref="A1:J1"/>
    <mergeCell ref="I2:J2"/>
  </mergeCells>
  <phoneticPr fontId="12" type="noConversion"/>
  <printOptions horizontalCentered="1"/>
  <pageMargins left="0.78740157480314998" right="0.31" top="1.1811023622047201" bottom="0.78740157480314998" header="0.51180999999999999" footer="0.51180999999999999"/>
  <pageSetup paperSize="9" scale="85" pageOrder="overThenDown" orientation="landscape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showGridLines="0" showZeros="0" topLeftCell="A7" zoomScalePageLayoutView="60" workbookViewId="0">
      <pane activePane="bottomRight" state="frozen"/>
      <selection activeCell="C18" sqref="C18"/>
    </sheetView>
  </sheetViews>
  <sheetFormatPr defaultColWidth="8" defaultRowHeight="14.25"/>
  <cols>
    <col min="1" max="1" width="26.875" style="1" customWidth="1"/>
    <col min="2" max="6" width="19.875" style="1" customWidth="1"/>
  </cols>
  <sheetData>
    <row r="1" spans="1:6" ht="35.25" customHeight="1">
      <c r="A1" s="223" t="s">
        <v>56</v>
      </c>
      <c r="B1" s="223"/>
      <c r="C1" s="223"/>
      <c r="D1" s="223"/>
      <c r="E1" s="223"/>
      <c r="F1" s="223"/>
    </row>
    <row r="2" spans="1:6" ht="15" customHeight="1">
      <c r="A2" s="14"/>
      <c r="B2" s="14"/>
      <c r="C2" s="14"/>
      <c r="D2" s="14"/>
      <c r="E2" s="225" t="s">
        <v>4</v>
      </c>
      <c r="F2" s="225"/>
    </row>
    <row r="3" spans="1:6" ht="15" customHeight="1">
      <c r="A3" s="104" t="s">
        <v>26</v>
      </c>
      <c r="B3" s="15"/>
      <c r="C3" s="15"/>
      <c r="D3" s="15"/>
      <c r="E3" s="13"/>
      <c r="F3" s="107" t="s">
        <v>27</v>
      </c>
    </row>
    <row r="4" spans="1:6" ht="37.5" customHeight="1">
      <c r="A4" s="16" t="s">
        <v>28</v>
      </c>
      <c r="B4" s="16" t="s">
        <v>57</v>
      </c>
      <c r="C4" s="16" t="s">
        <v>58</v>
      </c>
      <c r="D4" s="16" t="s">
        <v>28</v>
      </c>
      <c r="E4" s="17" t="s">
        <v>57</v>
      </c>
      <c r="F4" s="18" t="s">
        <v>58</v>
      </c>
    </row>
    <row r="5" spans="1:6" ht="22.5" customHeight="1">
      <c r="A5" s="19" t="s">
        <v>59</v>
      </c>
      <c r="B5" s="133">
        <v>498787091.29000002</v>
      </c>
      <c r="C5" s="20">
        <v>480100973.81</v>
      </c>
      <c r="D5" s="19" t="s">
        <v>60</v>
      </c>
      <c r="E5" s="133">
        <v>513675053.87</v>
      </c>
      <c r="F5" s="22">
        <v>569968029.41999996</v>
      </c>
    </row>
    <row r="6" spans="1:6" ht="22.5" customHeight="1">
      <c r="A6" s="19" t="s">
        <v>61</v>
      </c>
      <c r="B6" s="133">
        <v>1162412.55</v>
      </c>
      <c r="C6" s="20">
        <v>800000</v>
      </c>
      <c r="D6" s="19" t="s">
        <v>62</v>
      </c>
      <c r="E6" s="133">
        <v>2130822.71</v>
      </c>
      <c r="F6" s="23">
        <v>4969105.92</v>
      </c>
    </row>
    <row r="7" spans="1:6" ht="22.5" customHeight="1">
      <c r="A7" s="19" t="s">
        <v>63</v>
      </c>
      <c r="B7" s="133">
        <v>274767</v>
      </c>
      <c r="C7" s="20">
        <v>0</v>
      </c>
      <c r="D7" s="19" t="s">
        <v>64</v>
      </c>
      <c r="E7" s="133">
        <v>0</v>
      </c>
      <c r="F7" s="25">
        <v>0</v>
      </c>
    </row>
    <row r="8" spans="1:6" ht="22.5" customHeight="1">
      <c r="A8" s="19" t="s">
        <v>65</v>
      </c>
      <c r="B8" s="133">
        <v>274767</v>
      </c>
      <c r="C8" s="20">
        <v>0</v>
      </c>
      <c r="D8" s="26" t="s">
        <v>66</v>
      </c>
      <c r="E8" s="133">
        <v>19489495.190000001</v>
      </c>
      <c r="F8" s="22">
        <v>23117920.27</v>
      </c>
    </row>
    <row r="9" spans="1:6" ht="22.5" customHeight="1">
      <c r="A9" s="19" t="s">
        <v>67</v>
      </c>
      <c r="B9" s="133"/>
      <c r="C9" s="20">
        <v>0</v>
      </c>
      <c r="D9" s="16" t="s">
        <v>42</v>
      </c>
      <c r="E9" s="27" t="s">
        <v>42</v>
      </c>
      <c r="F9" s="28" t="s">
        <v>42</v>
      </c>
    </row>
    <row r="10" spans="1:6" ht="22.5" customHeight="1">
      <c r="A10" s="29" t="s">
        <v>68</v>
      </c>
      <c r="B10" s="133">
        <v>5186008.34</v>
      </c>
      <c r="C10" s="20">
        <v>0</v>
      </c>
      <c r="D10" s="19" t="s">
        <v>69</v>
      </c>
      <c r="E10" s="30">
        <v>0</v>
      </c>
      <c r="F10" s="31">
        <v>0</v>
      </c>
    </row>
    <row r="11" spans="1:6" ht="22.5" customHeight="1">
      <c r="A11" s="32" t="s">
        <v>70</v>
      </c>
      <c r="B11" s="133">
        <v>5186008.34</v>
      </c>
      <c r="C11" s="33">
        <v>0</v>
      </c>
      <c r="D11" s="34" t="s">
        <v>42</v>
      </c>
      <c r="E11" s="28" t="s">
        <v>42</v>
      </c>
      <c r="F11" s="28" t="s">
        <v>42</v>
      </c>
    </row>
    <row r="12" spans="1:6" ht="22.5" customHeight="1">
      <c r="A12" s="35" t="s">
        <v>71</v>
      </c>
      <c r="B12" s="133">
        <v>7173966.7999999998</v>
      </c>
      <c r="C12" s="36">
        <v>68236918.730000004</v>
      </c>
      <c r="D12" s="35" t="s">
        <v>72</v>
      </c>
      <c r="E12" s="133">
        <v>7872558.8799999999</v>
      </c>
      <c r="F12" s="37">
        <v>8000000</v>
      </c>
    </row>
    <row r="13" spans="1:6" ht="22.5" customHeight="1">
      <c r="A13" s="19" t="s">
        <v>73</v>
      </c>
      <c r="B13" s="114">
        <f>B5+B6+B7+B9+B10+B12</f>
        <v>512584245.98000002</v>
      </c>
      <c r="C13" s="114">
        <f>C5+C6+C7+C9+C10+C12</f>
        <v>549137892.53999996</v>
      </c>
      <c r="D13" s="19" t="s">
        <v>74</v>
      </c>
      <c r="E13" s="124">
        <f>E5+E7+E8+E10+E12</f>
        <v>541037107.94000006</v>
      </c>
      <c r="F13" s="125">
        <f>F5+F7+F8+F10+F12</f>
        <v>601085949.68999994</v>
      </c>
    </row>
    <row r="14" spans="1:6" ht="22.5" customHeight="1">
      <c r="A14" s="29" t="s">
        <v>75</v>
      </c>
      <c r="B14" s="20">
        <v>99658500</v>
      </c>
      <c r="C14" s="20">
        <v>80719000</v>
      </c>
      <c r="D14" s="29" t="s">
        <v>76</v>
      </c>
      <c r="E14" s="21">
        <v>0</v>
      </c>
      <c r="F14" s="22">
        <v>0</v>
      </c>
    </row>
    <row r="15" spans="1:6" ht="22.5" customHeight="1">
      <c r="A15" s="38" t="s">
        <v>77</v>
      </c>
      <c r="B15" s="20">
        <v>0</v>
      </c>
      <c r="C15" s="30">
        <v>0</v>
      </c>
      <c r="D15" s="38" t="s">
        <v>78</v>
      </c>
      <c r="E15" s="20">
        <v>0</v>
      </c>
      <c r="F15" s="33">
        <v>0</v>
      </c>
    </row>
    <row r="16" spans="1:6" ht="22.5" customHeight="1">
      <c r="A16" s="29" t="s">
        <v>79</v>
      </c>
      <c r="B16" s="20">
        <v>0</v>
      </c>
      <c r="C16" s="20">
        <v>0</v>
      </c>
      <c r="D16" s="29" t="s">
        <v>80</v>
      </c>
      <c r="E16" s="30">
        <v>0</v>
      </c>
      <c r="F16" s="31">
        <v>0</v>
      </c>
    </row>
    <row r="17" spans="1:6" ht="22.5" customHeight="1">
      <c r="A17" s="38" t="s">
        <v>81</v>
      </c>
      <c r="B17" s="20">
        <v>0</v>
      </c>
      <c r="C17" s="30">
        <v>0</v>
      </c>
      <c r="D17" s="38" t="s">
        <v>82</v>
      </c>
      <c r="E17" s="20">
        <v>0</v>
      </c>
      <c r="F17" s="33">
        <v>0</v>
      </c>
    </row>
    <row r="18" spans="1:6" ht="22.5" customHeight="1">
      <c r="A18" s="19" t="s">
        <v>83</v>
      </c>
      <c r="B18" s="114">
        <f>B13+B14+B16</f>
        <v>612242745.98000002</v>
      </c>
      <c r="C18" s="126">
        <f>C13+C14+C16</f>
        <v>629856892.53999996</v>
      </c>
      <c r="D18" s="19" t="s">
        <v>84</v>
      </c>
      <c r="E18" s="124">
        <f>E13+E14+E16</f>
        <v>541037107.94000006</v>
      </c>
      <c r="F18" s="125">
        <f>F13+F14+F16</f>
        <v>601085949.68999994</v>
      </c>
    </row>
    <row r="19" spans="1:6" ht="22.5" customHeight="1">
      <c r="A19" s="16" t="s">
        <v>42</v>
      </c>
      <c r="B19" s="39" t="s">
        <v>42</v>
      </c>
      <c r="C19" s="40" t="s">
        <v>42</v>
      </c>
      <c r="D19" s="19" t="s">
        <v>85</v>
      </c>
      <c r="E19" s="124">
        <f>B18-E18</f>
        <v>71205638.039999962</v>
      </c>
      <c r="F19" s="125">
        <f>C18-F18</f>
        <v>28770942.850000024</v>
      </c>
    </row>
    <row r="20" spans="1:6" ht="22.5" customHeight="1">
      <c r="A20" s="19" t="s">
        <v>86</v>
      </c>
      <c r="B20" s="20">
        <v>52748263.640000001</v>
      </c>
      <c r="C20" s="114">
        <f>E20</f>
        <v>123953901.67999996</v>
      </c>
      <c r="D20" s="19" t="s">
        <v>87</v>
      </c>
      <c r="E20" s="124">
        <f>B20+E19</f>
        <v>123953901.67999996</v>
      </c>
      <c r="F20" s="125">
        <f>C20+F19</f>
        <v>152724844.52999997</v>
      </c>
    </row>
    <row r="21" spans="1:6" ht="22.5" customHeight="1">
      <c r="A21" s="16" t="s">
        <v>88</v>
      </c>
      <c r="B21" s="114">
        <f>B18+B20</f>
        <v>664991009.62</v>
      </c>
      <c r="C21" s="114">
        <f>C18+C20</f>
        <v>753810794.21999991</v>
      </c>
      <c r="D21" s="16" t="s">
        <v>88</v>
      </c>
      <c r="E21" s="124">
        <f>E18+E20</f>
        <v>664991009.62</v>
      </c>
      <c r="F21" s="127">
        <f>F18+F20</f>
        <v>753810794.21999991</v>
      </c>
    </row>
  </sheetData>
  <mergeCells count="2">
    <mergeCell ref="A1:F1"/>
    <mergeCell ref="E2:F2"/>
  </mergeCells>
  <phoneticPr fontId="12" type="noConversion"/>
  <printOptions horizontalCentered="1"/>
  <pageMargins left="0.78740157480314998" right="0.78740157480314998" top="1.1811023622047201" bottom="0.78740157480314998" header="0.51180999999999999" footer="0.51180999999999999"/>
  <pageSetup paperSize="9" scale="85" pageOrder="overThenDown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zoomScalePageLayoutView="60" workbookViewId="0">
      <selection activeCell="F19" sqref="F19"/>
    </sheetView>
  </sheetViews>
  <sheetFormatPr defaultColWidth="8" defaultRowHeight="14.25"/>
  <cols>
    <col min="1" max="1" width="34.375" style="1" customWidth="1"/>
    <col min="2" max="6" width="20" style="1" customWidth="1"/>
  </cols>
  <sheetData>
    <row r="1" spans="1:6" ht="35.25" customHeight="1">
      <c r="A1" s="223" t="s">
        <v>89</v>
      </c>
      <c r="B1" s="223"/>
      <c r="C1" s="223"/>
      <c r="D1" s="223"/>
      <c r="E1" s="223"/>
      <c r="F1" s="223"/>
    </row>
    <row r="2" spans="1:6" ht="15" customHeight="1">
      <c r="A2" s="41"/>
      <c r="B2" s="41"/>
      <c r="C2" s="41"/>
      <c r="D2" s="41"/>
      <c r="E2" s="225" t="s">
        <v>6</v>
      </c>
      <c r="F2" s="225"/>
    </row>
    <row r="3" spans="1:6" ht="15" customHeight="1">
      <c r="A3" s="128" t="s">
        <v>26</v>
      </c>
      <c r="B3" s="42"/>
      <c r="C3" s="42"/>
      <c r="D3" s="42"/>
      <c r="E3" s="43"/>
      <c r="F3" s="107" t="s">
        <v>27</v>
      </c>
    </row>
    <row r="4" spans="1:6" ht="37.5" customHeight="1">
      <c r="A4" s="18" t="s">
        <v>28</v>
      </c>
      <c r="B4" s="18" t="s">
        <v>57</v>
      </c>
      <c r="C4" s="18" t="s">
        <v>58</v>
      </c>
      <c r="D4" s="18" t="s">
        <v>28</v>
      </c>
      <c r="E4" s="18" t="s">
        <v>57</v>
      </c>
      <c r="F4" s="226" t="s">
        <v>58</v>
      </c>
    </row>
    <row r="5" spans="1:6" ht="22.5" customHeight="1">
      <c r="A5" s="44" t="s">
        <v>90</v>
      </c>
      <c r="B5" s="20">
        <v>25397200</v>
      </c>
      <c r="C5" s="129">
        <v>24592189.199999999</v>
      </c>
      <c r="D5" s="44" t="s">
        <v>91</v>
      </c>
      <c r="E5" s="20">
        <v>152556071</v>
      </c>
      <c r="F5" s="129">
        <v>159732000</v>
      </c>
    </row>
    <row r="6" spans="1:6" ht="22.5" customHeight="1">
      <c r="A6" s="35" t="s">
        <v>92</v>
      </c>
      <c r="B6" s="20">
        <v>663400</v>
      </c>
      <c r="C6" s="130">
        <v>700800</v>
      </c>
      <c r="D6" s="44" t="s">
        <v>93</v>
      </c>
      <c r="E6" s="20">
        <v>46923980.119999997</v>
      </c>
      <c r="F6" s="130">
        <v>39289192.020000003</v>
      </c>
    </row>
    <row r="7" spans="1:6" ht="22.5" customHeight="1">
      <c r="A7" s="45" t="s">
        <v>94</v>
      </c>
      <c r="B7" s="20">
        <v>0</v>
      </c>
      <c r="C7" s="131">
        <v>0</v>
      </c>
      <c r="D7" s="44" t="s">
        <v>95</v>
      </c>
      <c r="E7" s="132">
        <v>0</v>
      </c>
      <c r="F7" s="132">
        <v>0</v>
      </c>
    </row>
    <row r="8" spans="1:6" ht="22.5" customHeight="1">
      <c r="A8" s="19" t="s">
        <v>96</v>
      </c>
      <c r="B8" s="20">
        <v>1881100.26</v>
      </c>
      <c r="C8" s="134">
        <v>1897801.76</v>
      </c>
      <c r="D8" s="18" t="s">
        <v>42</v>
      </c>
      <c r="E8" s="46" t="s">
        <v>42</v>
      </c>
      <c r="F8" s="46" t="s">
        <v>42</v>
      </c>
    </row>
    <row r="9" spans="1:6" ht="22.5" customHeight="1">
      <c r="A9" s="29" t="s">
        <v>97</v>
      </c>
      <c r="B9" s="20">
        <v>166458168</v>
      </c>
      <c r="C9" s="134">
        <v>199021192.02000001</v>
      </c>
      <c r="D9" s="18" t="s">
        <v>42</v>
      </c>
      <c r="E9" s="135" t="s">
        <v>42</v>
      </c>
      <c r="F9" s="135" t="s">
        <v>42</v>
      </c>
    </row>
    <row r="10" spans="1:6" ht="22.5" customHeight="1">
      <c r="A10" s="35" t="s">
        <v>98</v>
      </c>
      <c r="B10" s="20">
        <v>160098061</v>
      </c>
      <c r="C10" s="134">
        <v>159732000</v>
      </c>
      <c r="D10" s="18" t="s">
        <v>42</v>
      </c>
      <c r="E10" s="135" t="s">
        <v>42</v>
      </c>
      <c r="F10" s="135" t="s">
        <v>42</v>
      </c>
    </row>
    <row r="11" spans="1:6" ht="22.5" customHeight="1">
      <c r="A11" s="19" t="s">
        <v>99</v>
      </c>
      <c r="B11" s="20">
        <v>6360107</v>
      </c>
      <c r="C11" s="134">
        <v>6868211.9800000004</v>
      </c>
      <c r="D11" s="18" t="s">
        <v>42</v>
      </c>
      <c r="E11" s="135" t="s">
        <v>42</v>
      </c>
      <c r="F11" s="135" t="s">
        <v>42</v>
      </c>
    </row>
    <row r="12" spans="1:6" ht="22.5" customHeight="1">
      <c r="A12" s="19" t="s">
        <v>100</v>
      </c>
      <c r="B12" s="133">
        <v>0</v>
      </c>
      <c r="C12" s="134">
        <v>0</v>
      </c>
      <c r="D12" s="136" t="s">
        <v>42</v>
      </c>
      <c r="E12" s="137" t="s">
        <v>42</v>
      </c>
      <c r="F12" s="137" t="s">
        <v>42</v>
      </c>
    </row>
    <row r="13" spans="1:6" ht="22.5" customHeight="1">
      <c r="A13" s="19" t="s">
        <v>101</v>
      </c>
      <c r="B13" s="20">
        <v>2348966.88</v>
      </c>
      <c r="C13" s="133">
        <v>0</v>
      </c>
      <c r="D13" s="47" t="s">
        <v>69</v>
      </c>
      <c r="E13" s="133">
        <v>0</v>
      </c>
      <c r="F13" s="133">
        <v>0</v>
      </c>
    </row>
    <row r="14" spans="1:6" ht="22.5" customHeight="1">
      <c r="A14" s="19" t="s">
        <v>102</v>
      </c>
      <c r="B14" s="20">
        <v>49542.5</v>
      </c>
      <c r="C14" s="133">
        <v>50000</v>
      </c>
      <c r="D14" s="35" t="s">
        <v>72</v>
      </c>
      <c r="E14" s="20">
        <v>48600.160000000003</v>
      </c>
      <c r="F14" s="133">
        <v>50000</v>
      </c>
    </row>
    <row r="15" spans="1:6" ht="22.5" customHeight="1">
      <c r="A15" s="19" t="s">
        <v>103</v>
      </c>
      <c r="B15" s="114">
        <f>B5+B7+B8+B9+B12+B13+B14</f>
        <v>196134977.63999999</v>
      </c>
      <c r="C15" s="114">
        <f>C5+C7+C8+C9+C12+C13+C14</f>
        <v>225561182.98000002</v>
      </c>
      <c r="D15" s="47" t="s">
        <v>74</v>
      </c>
      <c r="E15" s="114">
        <f>E5+E6+E7+E13+E14</f>
        <v>199528651.28</v>
      </c>
      <c r="F15" s="114">
        <f>F5+F6+F7+F13+F14</f>
        <v>199071192.02000001</v>
      </c>
    </row>
    <row r="16" spans="1:6" ht="22.5" customHeight="1">
      <c r="A16" s="19" t="s">
        <v>104</v>
      </c>
      <c r="B16" s="133">
        <v>0</v>
      </c>
      <c r="C16" s="133">
        <v>0</v>
      </c>
      <c r="D16" s="35" t="s">
        <v>76</v>
      </c>
      <c r="E16" s="133">
        <v>0</v>
      </c>
      <c r="F16" s="133">
        <v>0</v>
      </c>
    </row>
    <row r="17" spans="1:6" ht="22.5" customHeight="1">
      <c r="A17" s="19" t="s">
        <v>105</v>
      </c>
      <c r="B17" s="133">
        <v>0</v>
      </c>
      <c r="C17" s="133">
        <v>0</v>
      </c>
      <c r="D17" s="47" t="s">
        <v>80</v>
      </c>
      <c r="E17" s="133">
        <v>0</v>
      </c>
      <c r="F17" s="133">
        <v>0</v>
      </c>
    </row>
    <row r="18" spans="1:6" ht="22.5" customHeight="1">
      <c r="A18" s="29" t="s">
        <v>106</v>
      </c>
      <c r="B18" s="126">
        <f>B17+B15+B16</f>
        <v>196134977.63999999</v>
      </c>
      <c r="C18" s="126">
        <f>C17+C15+C16</f>
        <v>225561182.98000002</v>
      </c>
      <c r="D18" s="44" t="s">
        <v>84</v>
      </c>
      <c r="E18" s="114">
        <f>E17+E15+E16</f>
        <v>199528651.28</v>
      </c>
      <c r="F18" s="114">
        <f>F17+F15+F16</f>
        <v>199071192.02000001</v>
      </c>
    </row>
    <row r="19" spans="1:6" ht="22.5" customHeight="1">
      <c r="A19" s="18" t="s">
        <v>42</v>
      </c>
      <c r="B19" s="135" t="s">
        <v>42</v>
      </c>
      <c r="C19" s="138" t="s">
        <v>42</v>
      </c>
      <c r="D19" s="35" t="s">
        <v>85</v>
      </c>
      <c r="E19" s="114">
        <f>B18-E18</f>
        <v>-3393673.6400000155</v>
      </c>
      <c r="F19" s="114">
        <f>C18-F18</f>
        <v>26489990.960000008</v>
      </c>
    </row>
    <row r="20" spans="1:6" ht="22.5" customHeight="1">
      <c r="A20" s="44" t="s">
        <v>107</v>
      </c>
      <c r="B20" s="129">
        <v>132953257.91</v>
      </c>
      <c r="C20" s="139">
        <f>E20</f>
        <v>129559584.26999998</v>
      </c>
      <c r="D20" s="47" t="s">
        <v>87</v>
      </c>
      <c r="E20" s="114">
        <f>B20+E19</f>
        <v>129559584.26999998</v>
      </c>
      <c r="F20" s="114">
        <f>C20+F19</f>
        <v>156049575.22999999</v>
      </c>
    </row>
    <row r="21" spans="1:6" ht="22.5" customHeight="1">
      <c r="A21" s="18" t="s">
        <v>88</v>
      </c>
      <c r="B21" s="117">
        <f>B18+B20</f>
        <v>329088235.54999995</v>
      </c>
      <c r="C21" s="117">
        <f>C18+C20</f>
        <v>355120767.25</v>
      </c>
      <c r="D21" s="48" t="s">
        <v>88</v>
      </c>
      <c r="E21" s="126">
        <f>E18+E20</f>
        <v>329088235.54999995</v>
      </c>
      <c r="F21" s="126">
        <f>F18+F20</f>
        <v>355120767.25</v>
      </c>
    </row>
    <row r="22" spans="1:6" ht="15" customHeight="1">
      <c r="A22" s="49"/>
      <c r="B22" s="50"/>
      <c r="C22" s="50"/>
      <c r="D22" s="2"/>
      <c r="E22" s="2"/>
      <c r="F22" s="8" t="s">
        <v>108</v>
      </c>
    </row>
  </sheetData>
  <mergeCells count="3">
    <mergeCell ref="A1:F1"/>
    <mergeCell ref="E2:F2"/>
    <mergeCell ref="F4"/>
  </mergeCells>
  <phoneticPr fontId="12" type="noConversion"/>
  <printOptions horizontalCentered="1"/>
  <pageMargins left="0.78740157480314998" right="0.78740157480314998" top="0.88" bottom="1.1811023622047201" header="0.51180999999999999" footer="0.51180999999999999"/>
  <pageSetup paperSize="9" scale="85" pageOrder="overThenDown" orientation="landscape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topLeftCell="C4" zoomScalePageLayoutView="60" workbookViewId="0">
      <selection activeCell="E14" sqref="E14"/>
    </sheetView>
  </sheetViews>
  <sheetFormatPr defaultColWidth="8" defaultRowHeight="14.25"/>
  <cols>
    <col min="1" max="1" width="22.625" style="1" customWidth="1"/>
    <col min="2" max="6" width="18.25" style="1" customWidth="1"/>
    <col min="7" max="7" width="20.375" style="1" customWidth="1"/>
    <col min="8" max="8" width="18.25" style="1" customWidth="1"/>
  </cols>
  <sheetData>
    <row r="1" spans="1:8" ht="35.25" customHeight="1">
      <c r="A1" s="223" t="s">
        <v>109</v>
      </c>
      <c r="B1" s="223"/>
      <c r="C1" s="224"/>
      <c r="D1" s="223"/>
      <c r="E1" s="223"/>
      <c r="F1" s="223"/>
      <c r="G1" s="224"/>
      <c r="H1" s="223"/>
    </row>
    <row r="2" spans="1:8" ht="15" customHeight="1">
      <c r="A2" s="14"/>
      <c r="B2" s="14"/>
      <c r="C2" s="3"/>
      <c r="D2" s="14"/>
      <c r="E2" s="14"/>
      <c r="F2" s="4"/>
      <c r="G2" s="227" t="s">
        <v>8</v>
      </c>
      <c r="H2" s="225"/>
    </row>
    <row r="3" spans="1:8" ht="15" customHeight="1">
      <c r="A3" s="128" t="s">
        <v>26</v>
      </c>
      <c r="B3" s="42"/>
      <c r="C3" s="11"/>
      <c r="D3" s="42"/>
      <c r="E3" s="42"/>
      <c r="F3" s="43"/>
      <c r="G3" s="51"/>
      <c r="H3" s="107" t="s">
        <v>27</v>
      </c>
    </row>
    <row r="4" spans="1:8" ht="32.25" customHeight="1">
      <c r="A4" s="226" t="s">
        <v>28</v>
      </c>
      <c r="B4" s="229" t="s">
        <v>57</v>
      </c>
      <c r="C4" s="228"/>
      <c r="D4" s="226" t="s">
        <v>58</v>
      </c>
      <c r="E4" s="226" t="s">
        <v>28</v>
      </c>
      <c r="F4" s="229" t="s">
        <v>57</v>
      </c>
      <c r="G4" s="228"/>
      <c r="H4" s="226" t="s">
        <v>58</v>
      </c>
    </row>
    <row r="5" spans="1:8" ht="32.25" customHeight="1">
      <c r="A5" s="228"/>
      <c r="B5" s="52"/>
      <c r="C5" s="53" t="s">
        <v>110</v>
      </c>
      <c r="D5" s="228"/>
      <c r="E5" s="228"/>
      <c r="F5" s="54"/>
      <c r="G5" s="55" t="s">
        <v>110</v>
      </c>
      <c r="H5" s="228"/>
    </row>
    <row r="6" spans="1:8" ht="22.5" customHeight="1">
      <c r="A6" s="56" t="s">
        <v>59</v>
      </c>
      <c r="B6" s="165">
        <v>271128104.56999999</v>
      </c>
      <c r="C6" s="165">
        <v>271128104.56999999</v>
      </c>
      <c r="D6" s="57">
        <v>275547310.00999999</v>
      </c>
      <c r="E6" s="53" t="s">
        <v>60</v>
      </c>
      <c r="F6" s="165">
        <v>442625956.62</v>
      </c>
      <c r="G6" s="165">
        <v>442625956.62</v>
      </c>
      <c r="H6" s="37">
        <v>469557837.72000003</v>
      </c>
    </row>
    <row r="7" spans="1:8" ht="22.5" customHeight="1">
      <c r="A7" s="19" t="s">
        <v>61</v>
      </c>
      <c r="B7" s="165">
        <v>325579.06</v>
      </c>
      <c r="C7" s="165">
        <v>325579.06</v>
      </c>
      <c r="D7" s="59">
        <v>278375.78999999998</v>
      </c>
      <c r="E7" s="60" t="s">
        <v>42</v>
      </c>
      <c r="F7" s="60" t="s">
        <v>42</v>
      </c>
      <c r="G7" s="61" t="s">
        <v>42</v>
      </c>
      <c r="H7" s="62" t="s">
        <v>42</v>
      </c>
    </row>
    <row r="8" spans="1:8" ht="22.5" customHeight="1">
      <c r="A8" s="19" t="s">
        <v>63</v>
      </c>
      <c r="B8" s="165">
        <v>147500000</v>
      </c>
      <c r="C8" s="165">
        <v>147500000</v>
      </c>
      <c r="D8" s="59">
        <v>167540522.15000001</v>
      </c>
      <c r="E8" s="16" t="s">
        <v>42</v>
      </c>
      <c r="F8" s="27" t="s">
        <v>42</v>
      </c>
      <c r="G8" s="61" t="s">
        <v>42</v>
      </c>
      <c r="H8" s="64" t="s">
        <v>42</v>
      </c>
    </row>
    <row r="9" spans="1:8" ht="22.5" customHeight="1">
      <c r="A9" s="19" t="s">
        <v>111</v>
      </c>
      <c r="B9" s="165">
        <v>147500000</v>
      </c>
      <c r="C9" s="165">
        <v>147500000</v>
      </c>
      <c r="D9" s="30">
        <v>167540522.15000001</v>
      </c>
      <c r="E9" s="65" t="s">
        <v>42</v>
      </c>
      <c r="F9" s="65" t="s">
        <v>42</v>
      </c>
      <c r="G9" s="65" t="s">
        <v>42</v>
      </c>
      <c r="H9" s="66" t="s">
        <v>42</v>
      </c>
    </row>
    <row r="10" spans="1:8" ht="22.5" customHeight="1">
      <c r="A10" s="19" t="s">
        <v>67</v>
      </c>
      <c r="B10" s="165"/>
      <c r="C10" s="165"/>
      <c r="D10" s="59">
        <v>0</v>
      </c>
      <c r="E10" s="34" t="s">
        <v>42</v>
      </c>
      <c r="F10" s="27" t="s">
        <v>42</v>
      </c>
      <c r="G10" s="61" t="s">
        <v>42</v>
      </c>
      <c r="H10" s="66" t="s">
        <v>42</v>
      </c>
    </row>
    <row r="11" spans="1:8" ht="22.5" customHeight="1">
      <c r="A11" s="19" t="s">
        <v>68</v>
      </c>
      <c r="B11" s="20">
        <v>16226.25</v>
      </c>
      <c r="C11" s="20">
        <v>16226.25</v>
      </c>
      <c r="D11" s="59">
        <v>0</v>
      </c>
      <c r="E11" s="44" t="s">
        <v>112</v>
      </c>
      <c r="F11" s="33">
        <v>0</v>
      </c>
      <c r="G11" s="33">
        <v>0</v>
      </c>
      <c r="H11" s="30">
        <v>0</v>
      </c>
    </row>
    <row r="12" spans="1:8" ht="22.5" customHeight="1">
      <c r="A12" s="19" t="s">
        <v>113</v>
      </c>
      <c r="B12" s="20">
        <v>0</v>
      </c>
      <c r="C12" s="33">
        <v>0</v>
      </c>
      <c r="D12" s="20">
        <v>0</v>
      </c>
      <c r="E12" s="60" t="s">
        <v>42</v>
      </c>
      <c r="F12" s="60" t="s">
        <v>42</v>
      </c>
      <c r="G12" s="67" t="s">
        <v>42</v>
      </c>
      <c r="H12" s="66" t="s">
        <v>42</v>
      </c>
    </row>
    <row r="13" spans="1:8" ht="22.5" customHeight="1">
      <c r="A13" s="19" t="s">
        <v>71</v>
      </c>
      <c r="B13" s="20">
        <v>0</v>
      </c>
      <c r="C13" s="63">
        <v>0</v>
      </c>
      <c r="D13" s="59">
        <v>0</v>
      </c>
      <c r="E13" s="19" t="s">
        <v>114</v>
      </c>
      <c r="F13" s="20">
        <v>0</v>
      </c>
      <c r="G13" s="20">
        <v>0</v>
      </c>
      <c r="H13" s="24">
        <v>0</v>
      </c>
    </row>
    <row r="14" spans="1:8" ht="22.5" customHeight="1">
      <c r="A14" s="19" t="s">
        <v>73</v>
      </c>
      <c r="B14" s="114">
        <f>B6+B7+B8+B10+B11+B13</f>
        <v>418969909.88</v>
      </c>
      <c r="C14" s="140">
        <f>C6+C7+C8+C10+C11+C13</f>
        <v>418969909.88</v>
      </c>
      <c r="D14" s="141">
        <f>D6+D7+D8+D10+D11+D13</f>
        <v>443366207.95000005</v>
      </c>
      <c r="E14" s="19" t="s">
        <v>115</v>
      </c>
      <c r="F14" s="142">
        <f>F6+F11+F13</f>
        <v>442625956.62</v>
      </c>
      <c r="G14" s="124">
        <f>G6+G11+G13</f>
        <v>442625956.62</v>
      </c>
      <c r="H14" s="127">
        <f>H6+H11+H13</f>
        <v>469557837.72000003</v>
      </c>
    </row>
    <row r="15" spans="1:8" ht="22.5" customHeight="1">
      <c r="A15" s="19" t="s">
        <v>75</v>
      </c>
      <c r="B15" s="20">
        <v>8720000</v>
      </c>
      <c r="C15" s="58">
        <v>8720000</v>
      </c>
      <c r="D15" s="59">
        <v>22010000</v>
      </c>
      <c r="E15" s="19" t="s">
        <v>116</v>
      </c>
      <c r="F15" s="20">
        <v>0</v>
      </c>
      <c r="G15" s="20">
        <v>0</v>
      </c>
      <c r="H15" s="30">
        <v>0</v>
      </c>
    </row>
    <row r="16" spans="1:8" ht="22.5" customHeight="1">
      <c r="A16" s="19" t="s">
        <v>79</v>
      </c>
      <c r="B16" s="20">
        <v>0</v>
      </c>
      <c r="C16" s="63">
        <v>0</v>
      </c>
      <c r="D16" s="59">
        <v>0</v>
      </c>
      <c r="E16" s="19" t="s">
        <v>117</v>
      </c>
      <c r="F16" s="20">
        <v>0</v>
      </c>
      <c r="G16" s="20">
        <v>0</v>
      </c>
      <c r="H16" s="24">
        <v>0</v>
      </c>
    </row>
    <row r="17" spans="1:8" ht="22.5" customHeight="1">
      <c r="A17" s="19" t="s">
        <v>83</v>
      </c>
      <c r="B17" s="114">
        <f>B15+B14+B16</f>
        <v>427689909.88</v>
      </c>
      <c r="C17" s="116">
        <f>C14+C15+C16</f>
        <v>427689909.88</v>
      </c>
      <c r="D17" s="143">
        <f>D14+D15+D16</f>
        <v>465376207.95000005</v>
      </c>
      <c r="E17" s="19" t="s">
        <v>118</v>
      </c>
      <c r="F17" s="142">
        <f>F14+F15+F16</f>
        <v>442625956.62</v>
      </c>
      <c r="G17" s="124">
        <f>G14+G15+G16</f>
        <v>442625956.62</v>
      </c>
      <c r="H17" s="125">
        <f>H14+H15+H16</f>
        <v>469557837.72000003</v>
      </c>
    </row>
    <row r="18" spans="1:8" ht="22.5" customHeight="1">
      <c r="A18" s="16" t="s">
        <v>42</v>
      </c>
      <c r="B18" s="68" t="s">
        <v>42</v>
      </c>
      <c r="C18" s="39" t="s">
        <v>42</v>
      </c>
      <c r="D18" s="40" t="s">
        <v>42</v>
      </c>
      <c r="E18" s="19" t="s">
        <v>119</v>
      </c>
      <c r="F18" s="142">
        <f>B17-F17</f>
        <v>-14936046.74000001</v>
      </c>
      <c r="G18" s="124">
        <f>C17-G17</f>
        <v>-14936046.74000001</v>
      </c>
      <c r="H18" s="125">
        <f>D17-H17</f>
        <v>-4181629.7699999809</v>
      </c>
    </row>
    <row r="19" spans="1:8" ht="22.5" customHeight="1">
      <c r="A19" s="19" t="s">
        <v>86</v>
      </c>
      <c r="B19" s="20">
        <v>17471629.77</v>
      </c>
      <c r="C19" s="39" t="s">
        <v>42</v>
      </c>
      <c r="D19" s="141">
        <f>F19</f>
        <v>2535583.02999999</v>
      </c>
      <c r="E19" s="19" t="s">
        <v>120</v>
      </c>
      <c r="F19" s="142">
        <f>B19+F18</f>
        <v>2535583.02999999</v>
      </c>
      <c r="G19" s="61" t="s">
        <v>42</v>
      </c>
      <c r="H19" s="125">
        <f>D19+H18</f>
        <v>-1646046.7399999909</v>
      </c>
    </row>
    <row r="20" spans="1:8" ht="22.5" customHeight="1">
      <c r="A20" s="16" t="s">
        <v>88</v>
      </c>
      <c r="B20" s="114">
        <f>B17+B19</f>
        <v>445161539.64999998</v>
      </c>
      <c r="C20" s="140">
        <f>C17</f>
        <v>427689909.88</v>
      </c>
      <c r="D20" s="141">
        <f>D17+D19</f>
        <v>467911790.98000002</v>
      </c>
      <c r="E20" s="16" t="s">
        <v>88</v>
      </c>
      <c r="F20" s="142">
        <f>F17+F19</f>
        <v>445161539.64999998</v>
      </c>
      <c r="G20" s="144">
        <f>G17</f>
        <v>442625956.62</v>
      </c>
      <c r="H20" s="125">
        <f>H17+H19</f>
        <v>467911790.98000002</v>
      </c>
    </row>
    <row r="21" spans="1:8" ht="15" customHeight="1">
      <c r="A21" s="2"/>
      <c r="B21" s="2"/>
      <c r="C21" s="49"/>
      <c r="D21" s="2"/>
      <c r="E21" s="2"/>
      <c r="F21" s="2"/>
      <c r="G21" s="49"/>
      <c r="H21" s="123" t="s">
        <v>121</v>
      </c>
    </row>
  </sheetData>
  <mergeCells count="8">
    <mergeCell ref="A1:H1"/>
    <mergeCell ref="G2:H2"/>
    <mergeCell ref="A4:A5"/>
    <mergeCell ref="B4:C4"/>
    <mergeCell ref="D4:D5"/>
    <mergeCell ref="E4:E5"/>
    <mergeCell ref="F4:G4"/>
    <mergeCell ref="H4:H5"/>
  </mergeCells>
  <phoneticPr fontId="12" type="noConversion"/>
  <pageMargins left="0.94" right="0.16" top="0.61" bottom="0.39370078740157499" header="0.64" footer="0.51180999999999999"/>
  <pageSetup paperSize="9" scale="90" pageOrder="overThenDown" orientation="landscape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zoomScalePageLayoutView="60" workbookViewId="0">
      <pane activePane="bottomRight" state="frozen"/>
      <selection activeCell="F39" sqref="F39"/>
    </sheetView>
  </sheetViews>
  <sheetFormatPr defaultColWidth="8" defaultRowHeight="14.25"/>
  <cols>
    <col min="1" max="1" width="23.75" style="1" customWidth="1"/>
    <col min="2" max="9" width="20.5" style="1" customWidth="1"/>
  </cols>
  <sheetData>
    <row r="1" spans="1:9" ht="35.25" customHeight="1">
      <c r="A1" s="223" t="s">
        <v>122</v>
      </c>
      <c r="B1" s="223"/>
      <c r="C1" s="223"/>
      <c r="D1" s="223"/>
      <c r="E1" s="223"/>
      <c r="F1" s="223"/>
      <c r="G1" s="223"/>
      <c r="H1" s="223"/>
      <c r="I1" s="223"/>
    </row>
    <row r="2" spans="1:9" ht="16.5" customHeight="1">
      <c r="A2" s="41"/>
      <c r="B2" s="41"/>
      <c r="C2" s="41"/>
      <c r="D2" s="41"/>
      <c r="E2" s="41"/>
      <c r="F2" s="41"/>
      <c r="G2" s="41"/>
      <c r="H2" s="225" t="s">
        <v>10</v>
      </c>
      <c r="I2" s="225"/>
    </row>
    <row r="3" spans="1:9" ht="16.5" customHeight="1">
      <c r="A3" s="104" t="s">
        <v>26</v>
      </c>
      <c r="B3" s="15"/>
      <c r="C3" s="15"/>
      <c r="D3" s="15"/>
      <c r="E3" s="15"/>
      <c r="F3" s="15"/>
      <c r="G3" s="15"/>
      <c r="H3" s="69"/>
      <c r="I3" s="145" t="s">
        <v>27</v>
      </c>
    </row>
    <row r="4" spans="1:9" ht="24.75" customHeight="1">
      <c r="A4" s="235" t="s">
        <v>28</v>
      </c>
      <c r="B4" s="236" t="s">
        <v>57</v>
      </c>
      <c r="C4" s="233"/>
      <c r="D4" s="233"/>
      <c r="E4" s="234"/>
      <c r="F4" s="236" t="s">
        <v>58</v>
      </c>
      <c r="G4" s="233"/>
      <c r="H4" s="233"/>
      <c r="I4" s="234"/>
    </row>
    <row r="5" spans="1:9" ht="31.5" customHeight="1">
      <c r="A5" s="231"/>
      <c r="B5" s="16" t="s">
        <v>123</v>
      </c>
      <c r="C5" s="71" t="s">
        <v>124</v>
      </c>
      <c r="D5" s="71" t="s">
        <v>125</v>
      </c>
      <c r="E5" s="71" t="s">
        <v>126</v>
      </c>
      <c r="F5" s="16" t="s">
        <v>123</v>
      </c>
      <c r="G5" s="71" t="s">
        <v>124</v>
      </c>
      <c r="H5" s="71" t="s">
        <v>125</v>
      </c>
      <c r="I5" s="71" t="s">
        <v>126</v>
      </c>
    </row>
    <row r="6" spans="1:9" ht="24.75" customHeight="1">
      <c r="A6" s="47" t="s">
        <v>127</v>
      </c>
      <c r="B6" s="146">
        <f>C6+D6+E6</f>
        <v>255313179.45999998</v>
      </c>
      <c r="C6" s="146">
        <f>C7+C8</f>
        <v>144154476.31999999</v>
      </c>
      <c r="D6" s="146">
        <f>D7+D8</f>
        <v>111158703.14</v>
      </c>
      <c r="E6" s="146">
        <f>E7+E8</f>
        <v>0</v>
      </c>
      <c r="F6" s="146">
        <f>G6+H6+I6</f>
        <v>276188108.82999998</v>
      </c>
      <c r="G6" s="146">
        <f>G7+G8</f>
        <v>150788498.93000001</v>
      </c>
      <c r="H6" s="146">
        <f>H7+H8</f>
        <v>125399609.89999999</v>
      </c>
      <c r="I6" s="126">
        <f>I7+I8</f>
        <v>0</v>
      </c>
    </row>
    <row r="7" spans="1:9" ht="24.75" customHeight="1">
      <c r="A7" s="32" t="s">
        <v>128</v>
      </c>
      <c r="B7" s="146">
        <f>C7+D7+E7</f>
        <v>207275932.94</v>
      </c>
      <c r="C7" s="133">
        <v>144154476.31999999</v>
      </c>
      <c r="D7" s="133">
        <v>63121456.619999997</v>
      </c>
      <c r="E7" s="72">
        <v>0</v>
      </c>
      <c r="F7" s="146">
        <f>G7+H7+I7</f>
        <v>224908194.75</v>
      </c>
      <c r="G7" s="72">
        <v>150788498.93000001</v>
      </c>
      <c r="H7" s="73">
        <v>74119695.819999993</v>
      </c>
      <c r="I7" s="25">
        <v>0</v>
      </c>
    </row>
    <row r="8" spans="1:9" ht="24.75" customHeight="1">
      <c r="A8" s="32" t="s">
        <v>129</v>
      </c>
      <c r="B8" s="146">
        <f>C8+D8+E8</f>
        <v>48037246.520000003</v>
      </c>
      <c r="C8" s="132">
        <v>0</v>
      </c>
      <c r="D8" s="132">
        <v>48037246.520000003</v>
      </c>
      <c r="E8" s="72">
        <v>0</v>
      </c>
      <c r="F8" s="146">
        <f>G8+H8+I8</f>
        <v>51279914.079999998</v>
      </c>
      <c r="G8" s="72">
        <v>0</v>
      </c>
      <c r="H8" s="73">
        <v>51279914.079999998</v>
      </c>
      <c r="I8" s="25">
        <v>0</v>
      </c>
    </row>
    <row r="9" spans="1:9" ht="24.75" customHeight="1">
      <c r="A9" s="35" t="s">
        <v>61</v>
      </c>
      <c r="B9" s="115">
        <f>C9+D9+E9</f>
        <v>2905585.55</v>
      </c>
      <c r="C9" s="130">
        <v>2159582.27</v>
      </c>
      <c r="D9" s="130">
        <v>746003.28</v>
      </c>
      <c r="E9" s="36">
        <v>0</v>
      </c>
      <c r="F9" s="115">
        <f>G9+H9+I9</f>
        <v>3000000</v>
      </c>
      <c r="G9" s="36">
        <v>2100000</v>
      </c>
      <c r="H9" s="36">
        <v>900000</v>
      </c>
      <c r="I9" s="36">
        <v>0</v>
      </c>
    </row>
    <row r="10" spans="1:9" ht="24.75" customHeight="1">
      <c r="A10" s="19" t="s">
        <v>63</v>
      </c>
      <c r="B10" s="147">
        <f>C10+E10</f>
        <v>0</v>
      </c>
      <c r="C10" s="20">
        <v>0</v>
      </c>
      <c r="D10" s="74" t="s">
        <v>42</v>
      </c>
      <c r="E10" s="20">
        <v>0</v>
      </c>
      <c r="F10" s="147">
        <f>G10+I10</f>
        <v>0</v>
      </c>
      <c r="G10" s="20">
        <v>0</v>
      </c>
      <c r="H10" s="74" t="s">
        <v>42</v>
      </c>
      <c r="I10" s="20">
        <v>0</v>
      </c>
    </row>
    <row r="11" spans="1:9" ht="24.75" customHeight="1">
      <c r="A11" s="19" t="s">
        <v>130</v>
      </c>
      <c r="B11" s="147">
        <f>C11+D11+E11</f>
        <v>13753.13</v>
      </c>
      <c r="C11" s="133">
        <v>13753.13</v>
      </c>
      <c r="D11" s="20">
        <v>0</v>
      </c>
      <c r="E11" s="20">
        <v>0</v>
      </c>
      <c r="F11" s="147">
        <f>G11+H11+I11</f>
        <v>10000</v>
      </c>
      <c r="G11" s="20">
        <v>10000</v>
      </c>
      <c r="H11" s="20">
        <v>0</v>
      </c>
      <c r="I11" s="20">
        <v>0</v>
      </c>
    </row>
    <row r="12" spans="1:9" ht="24.75" customHeight="1">
      <c r="A12" s="19" t="s">
        <v>131</v>
      </c>
      <c r="B12" s="147">
        <f>D12</f>
        <v>153421.6</v>
      </c>
      <c r="C12" s="74" t="s">
        <v>42</v>
      </c>
      <c r="D12" s="133">
        <v>153421.6</v>
      </c>
      <c r="E12" s="74" t="s">
        <v>42</v>
      </c>
      <c r="F12" s="147">
        <f>H12</f>
        <v>130000</v>
      </c>
      <c r="G12" s="74" t="s">
        <v>42</v>
      </c>
      <c r="H12" s="20">
        <v>130000</v>
      </c>
      <c r="I12" s="74" t="s">
        <v>42</v>
      </c>
    </row>
    <row r="13" spans="1:9" ht="24.75" customHeight="1">
      <c r="A13" s="19" t="s">
        <v>132</v>
      </c>
      <c r="B13" s="147">
        <f>C13+D13+E13</f>
        <v>258385939.74000001</v>
      </c>
      <c r="C13" s="114">
        <f>C6+C9+C10+C11</f>
        <v>146327811.72</v>
      </c>
      <c r="D13" s="114">
        <f>D6+D9+D11+D12</f>
        <v>112058128.02</v>
      </c>
      <c r="E13" s="114">
        <f>E6+E9+E10+E11</f>
        <v>0</v>
      </c>
      <c r="F13" s="147">
        <f>G13+H13+I13</f>
        <v>279328108.82999998</v>
      </c>
      <c r="G13" s="114">
        <f>G6+G9+G10+G11</f>
        <v>152898498.93000001</v>
      </c>
      <c r="H13" s="114">
        <f>H6+H9+H11+H12</f>
        <v>126429609.89999999</v>
      </c>
      <c r="I13" s="114">
        <f>I6+I9+I10+I11</f>
        <v>0</v>
      </c>
    </row>
    <row r="14" spans="1:9" ht="24.75" customHeight="1">
      <c r="A14" s="19" t="s">
        <v>133</v>
      </c>
      <c r="B14" s="147">
        <f>C14+E14+D14</f>
        <v>0</v>
      </c>
      <c r="C14" s="20">
        <v>0</v>
      </c>
      <c r="D14" s="20">
        <v>0</v>
      </c>
      <c r="E14" s="20">
        <v>0</v>
      </c>
      <c r="F14" s="147">
        <f>G14+I14+H14</f>
        <v>0</v>
      </c>
      <c r="G14" s="20">
        <v>0</v>
      </c>
      <c r="H14" s="20">
        <v>0</v>
      </c>
      <c r="I14" s="20">
        <v>0</v>
      </c>
    </row>
    <row r="15" spans="1:9" ht="24.75" customHeight="1">
      <c r="A15" s="19" t="s">
        <v>134</v>
      </c>
      <c r="B15" s="147">
        <f>C15+D15+E15</f>
        <v>0</v>
      </c>
      <c r="C15" s="20">
        <v>0</v>
      </c>
      <c r="D15" s="20">
        <v>0</v>
      </c>
      <c r="E15" s="20">
        <v>0</v>
      </c>
      <c r="F15" s="147">
        <f>G15+H15+I15</f>
        <v>0</v>
      </c>
      <c r="G15" s="20">
        <v>0</v>
      </c>
      <c r="H15" s="20">
        <v>0</v>
      </c>
      <c r="I15" s="20">
        <v>0</v>
      </c>
    </row>
    <row r="16" spans="1:9" ht="24.75" customHeight="1">
      <c r="A16" s="19" t="s">
        <v>135</v>
      </c>
      <c r="B16" s="147">
        <f>C16+D16+E16</f>
        <v>258385939.74000001</v>
      </c>
      <c r="C16" s="114">
        <f>C13+C14+C15</f>
        <v>146327811.72</v>
      </c>
      <c r="D16" s="114">
        <f>D13+D14+D15</f>
        <v>112058128.02</v>
      </c>
      <c r="E16" s="114">
        <f>E13+E14+E15</f>
        <v>0</v>
      </c>
      <c r="F16" s="147">
        <f>G16+H16+I16</f>
        <v>279328108.82999998</v>
      </c>
      <c r="G16" s="114">
        <f>G13+G14+G15</f>
        <v>152898498.93000001</v>
      </c>
      <c r="H16" s="114">
        <f>H13+H14+H15</f>
        <v>126429609.89999999</v>
      </c>
      <c r="I16" s="114">
        <f>I13+I14+I15</f>
        <v>0</v>
      </c>
    </row>
    <row r="17" spans="1:9" ht="24.75" customHeight="1">
      <c r="A17" s="19" t="s">
        <v>136</v>
      </c>
      <c r="B17" s="147">
        <f>C17+D17+E17</f>
        <v>202248025.12</v>
      </c>
      <c r="C17" s="20">
        <v>120145896.67</v>
      </c>
      <c r="D17" s="20">
        <v>82102128.450000003</v>
      </c>
      <c r="E17" s="20">
        <v>0</v>
      </c>
      <c r="F17" s="147">
        <f>G17+H17+I17</f>
        <v>245321645.48000002</v>
      </c>
      <c r="G17" s="114">
        <f>C33</f>
        <v>160080740.49000001</v>
      </c>
      <c r="H17" s="114">
        <f>D33</f>
        <v>85240904.989999995</v>
      </c>
      <c r="I17" s="114">
        <f>E33</f>
        <v>0</v>
      </c>
    </row>
    <row r="18" spans="1:9" ht="24.75" customHeight="1">
      <c r="A18" s="16" t="s">
        <v>88</v>
      </c>
      <c r="B18" s="147">
        <f>C18+D18+E18</f>
        <v>460633964.86000001</v>
      </c>
      <c r="C18" s="114">
        <f>C16+C17</f>
        <v>266473708.38999999</v>
      </c>
      <c r="D18" s="114">
        <f>D16+D17</f>
        <v>194160256.47</v>
      </c>
      <c r="E18" s="114">
        <f>E16+E17</f>
        <v>0</v>
      </c>
      <c r="F18" s="147">
        <f>G18+H18+I18</f>
        <v>524649754.31</v>
      </c>
      <c r="G18" s="114">
        <f>G16+G17</f>
        <v>312979239.42000002</v>
      </c>
      <c r="H18" s="114">
        <f>H16+H17</f>
        <v>211670514.88999999</v>
      </c>
      <c r="I18" s="114">
        <f>I16+I17</f>
        <v>0</v>
      </c>
    </row>
    <row r="19" spans="1:9" ht="24.75" customHeight="1">
      <c r="A19" s="230" t="s">
        <v>28</v>
      </c>
      <c r="B19" s="232" t="s">
        <v>57</v>
      </c>
      <c r="C19" s="233"/>
      <c r="D19" s="233"/>
      <c r="E19" s="234"/>
      <c r="F19" s="232" t="s">
        <v>58</v>
      </c>
      <c r="G19" s="233"/>
      <c r="H19" s="233"/>
      <c r="I19" s="234"/>
    </row>
    <row r="20" spans="1:9" ht="33.75" customHeight="1">
      <c r="A20" s="231"/>
      <c r="B20" s="74" t="s">
        <v>123</v>
      </c>
      <c r="C20" s="75" t="s">
        <v>124</v>
      </c>
      <c r="D20" s="75" t="s">
        <v>125</v>
      </c>
      <c r="E20" s="75" t="s">
        <v>126</v>
      </c>
      <c r="F20" s="74" t="s">
        <v>123</v>
      </c>
      <c r="G20" s="75" t="s">
        <v>124</v>
      </c>
      <c r="H20" s="75" t="s">
        <v>125</v>
      </c>
      <c r="I20" s="75" t="s">
        <v>126</v>
      </c>
    </row>
    <row r="21" spans="1:9" ht="24.75" customHeight="1">
      <c r="A21" s="19" t="s">
        <v>137</v>
      </c>
      <c r="B21" s="114">
        <f>C21+D21+E21</f>
        <v>214534407.39999998</v>
      </c>
      <c r="C21" s="114">
        <f>C22+C23+C24+C25</f>
        <v>106392967.89999999</v>
      </c>
      <c r="D21" s="114">
        <f>D22+D23</f>
        <v>108141439.5</v>
      </c>
      <c r="E21" s="20">
        <v>0</v>
      </c>
      <c r="F21" s="114">
        <f>G21+H21+I21</f>
        <v>244477620.42000002</v>
      </c>
      <c r="G21" s="20">
        <v>125919181.27</v>
      </c>
      <c r="H21" s="20">
        <v>118558439.15000001</v>
      </c>
      <c r="I21" s="20">
        <v>0</v>
      </c>
    </row>
    <row r="22" spans="1:9" ht="24.75" customHeight="1">
      <c r="A22" s="19" t="s">
        <v>138</v>
      </c>
      <c r="B22" s="114">
        <f>C22+D22+E22</f>
        <v>87550248.049999997</v>
      </c>
      <c r="C22" s="133">
        <v>81410045.629999995</v>
      </c>
      <c r="D22" s="133">
        <v>6140202.4199999999</v>
      </c>
      <c r="E22" s="20">
        <v>0</v>
      </c>
      <c r="F22" s="114">
        <f>G22+I22+H22</f>
        <v>104677599.84</v>
      </c>
      <c r="G22" s="20">
        <v>97400963.780000001</v>
      </c>
      <c r="H22" s="20">
        <v>7276636.0599999996</v>
      </c>
      <c r="I22" s="20">
        <v>0</v>
      </c>
    </row>
    <row r="23" spans="1:9" ht="24.75" customHeight="1">
      <c r="A23" s="19" t="s">
        <v>139</v>
      </c>
      <c r="B23" s="114">
        <f>C23+D23+E23</f>
        <v>126984159.34999999</v>
      </c>
      <c r="C23" s="132">
        <v>24982922.27</v>
      </c>
      <c r="D23" s="133">
        <v>102001237.08</v>
      </c>
      <c r="E23" s="20">
        <v>0</v>
      </c>
      <c r="F23" s="114">
        <f>G23+I23+H23</f>
        <v>139800020.58000001</v>
      </c>
      <c r="G23" s="20">
        <v>28518217.489999998</v>
      </c>
      <c r="H23" s="20">
        <v>111281803.09</v>
      </c>
      <c r="I23" s="20">
        <v>0</v>
      </c>
    </row>
    <row r="24" spans="1:9" ht="24.75" customHeight="1">
      <c r="A24" s="29" t="s">
        <v>140</v>
      </c>
      <c r="B24" s="114">
        <f>C24+E24</f>
        <v>0</v>
      </c>
      <c r="C24" s="20">
        <v>0</v>
      </c>
      <c r="D24" s="74" t="s">
        <v>42</v>
      </c>
      <c r="E24" s="20">
        <v>0</v>
      </c>
      <c r="F24" s="114">
        <f>G24+I24</f>
        <v>0</v>
      </c>
      <c r="G24" s="20">
        <v>0</v>
      </c>
      <c r="H24" s="74" t="s">
        <v>42</v>
      </c>
      <c r="I24" s="20">
        <v>0</v>
      </c>
    </row>
    <row r="25" spans="1:9" ht="24.75" customHeight="1">
      <c r="A25" s="76" t="s">
        <v>141</v>
      </c>
      <c r="B25" s="126">
        <f>C25+E25</f>
        <v>0</v>
      </c>
      <c r="C25" s="33">
        <v>0</v>
      </c>
      <c r="D25" s="77" t="s">
        <v>42</v>
      </c>
      <c r="E25" s="33">
        <v>0</v>
      </c>
      <c r="F25" s="126">
        <f>G25+I25</f>
        <v>0</v>
      </c>
      <c r="G25" s="33">
        <v>0</v>
      </c>
      <c r="H25" s="77" t="s">
        <v>42</v>
      </c>
      <c r="I25" s="33">
        <v>0</v>
      </c>
    </row>
    <row r="26" spans="1:9" ht="24.75" customHeight="1">
      <c r="A26" s="35" t="s">
        <v>112</v>
      </c>
      <c r="B26" s="115">
        <f>C26+D26+E26</f>
        <v>0</v>
      </c>
      <c r="C26" s="36">
        <v>0</v>
      </c>
      <c r="D26" s="36">
        <v>0</v>
      </c>
      <c r="E26" s="36">
        <v>0</v>
      </c>
      <c r="F26" s="115">
        <f>G26+H26+I26</f>
        <v>0</v>
      </c>
      <c r="G26" s="36">
        <v>0</v>
      </c>
      <c r="H26" s="36">
        <v>0</v>
      </c>
      <c r="I26" s="36">
        <v>0</v>
      </c>
    </row>
    <row r="27" spans="1:9" ht="24.75" customHeight="1">
      <c r="A27" s="19" t="s">
        <v>114</v>
      </c>
      <c r="B27" s="114">
        <f>D27</f>
        <v>777911.98</v>
      </c>
      <c r="C27" s="74" t="s">
        <v>42</v>
      </c>
      <c r="D27" s="133">
        <v>777911.98</v>
      </c>
      <c r="E27" s="74" t="s">
        <v>42</v>
      </c>
      <c r="F27" s="114">
        <f>H27</f>
        <v>1000000</v>
      </c>
      <c r="G27" s="74" t="s">
        <v>42</v>
      </c>
      <c r="H27" s="20">
        <v>1000000</v>
      </c>
      <c r="I27" s="74" t="s">
        <v>42</v>
      </c>
    </row>
    <row r="28" spans="1:9" ht="24.75" customHeight="1">
      <c r="A28" s="19" t="s">
        <v>115</v>
      </c>
      <c r="B28" s="114">
        <f>C28+D28+E28</f>
        <v>215312319.38</v>
      </c>
      <c r="C28" s="114">
        <f>C21+C26</f>
        <v>106392967.89999999</v>
      </c>
      <c r="D28" s="114">
        <f>D21+D26+D27</f>
        <v>108919351.48</v>
      </c>
      <c r="E28" s="114">
        <f>E21+E26</f>
        <v>0</v>
      </c>
      <c r="F28" s="114">
        <f>G28+H28+I28</f>
        <v>245477620.42000002</v>
      </c>
      <c r="G28" s="114">
        <f>G21+G26</f>
        <v>125919181.27</v>
      </c>
      <c r="H28" s="114">
        <f>H21+H26+H27</f>
        <v>119558439.15000001</v>
      </c>
      <c r="I28" s="114">
        <f>I21+I26</f>
        <v>0</v>
      </c>
    </row>
    <row r="29" spans="1:9" ht="24.75" customHeight="1">
      <c r="A29" s="19" t="s">
        <v>116</v>
      </c>
      <c r="B29" s="114">
        <f>C29+E29+D29</f>
        <v>0</v>
      </c>
      <c r="C29" s="20">
        <v>0</v>
      </c>
      <c r="D29" s="20">
        <v>0</v>
      </c>
      <c r="E29" s="20">
        <v>0</v>
      </c>
      <c r="F29" s="114">
        <f>G29+I29+H29</f>
        <v>0</v>
      </c>
      <c r="G29" s="20">
        <v>0</v>
      </c>
      <c r="H29" s="20">
        <v>0</v>
      </c>
      <c r="I29" s="20">
        <v>0</v>
      </c>
    </row>
    <row r="30" spans="1:9" ht="24.75" customHeight="1">
      <c r="A30" s="19" t="s">
        <v>117</v>
      </c>
      <c r="B30" s="114">
        <f>C30+E30+D30</f>
        <v>0</v>
      </c>
      <c r="C30" s="20">
        <v>0</v>
      </c>
      <c r="D30" s="20">
        <v>0</v>
      </c>
      <c r="E30" s="20">
        <v>0</v>
      </c>
      <c r="F30" s="114">
        <f>G30+I30+H30</f>
        <v>0</v>
      </c>
      <c r="G30" s="20">
        <v>0</v>
      </c>
      <c r="H30" s="20">
        <v>0</v>
      </c>
      <c r="I30" s="20">
        <v>0</v>
      </c>
    </row>
    <row r="31" spans="1:9" ht="24.75" customHeight="1">
      <c r="A31" s="19" t="s">
        <v>118</v>
      </c>
      <c r="B31" s="114">
        <f>C31+D31+E31</f>
        <v>215312319.38</v>
      </c>
      <c r="C31" s="114">
        <f>C30+C29+C28</f>
        <v>106392967.89999999</v>
      </c>
      <c r="D31" s="114">
        <f>D28+D29+D30</f>
        <v>108919351.48</v>
      </c>
      <c r="E31" s="114">
        <f>E30+E29+E28</f>
        <v>0</v>
      </c>
      <c r="F31" s="114">
        <f>G31+H31+I31</f>
        <v>245477620.42000002</v>
      </c>
      <c r="G31" s="114">
        <f>G28+G29+G30</f>
        <v>125919181.27</v>
      </c>
      <c r="H31" s="114">
        <f>H28+H29+H30</f>
        <v>119558439.15000001</v>
      </c>
      <c r="I31" s="114">
        <f>I29+I30+I28</f>
        <v>0</v>
      </c>
    </row>
    <row r="32" spans="1:9" ht="24.75" customHeight="1">
      <c r="A32" s="19" t="s">
        <v>119</v>
      </c>
      <c r="B32" s="114">
        <f>C32+D32+E32</f>
        <v>43073620.359999999</v>
      </c>
      <c r="C32" s="114">
        <f>C16-C31</f>
        <v>39934843.820000008</v>
      </c>
      <c r="D32" s="114">
        <f>D16-D31</f>
        <v>3138776.5399999917</v>
      </c>
      <c r="E32" s="114">
        <f>E16-E31</f>
        <v>0</v>
      </c>
      <c r="F32" s="114">
        <f>G32+H32+I32</f>
        <v>33850488.409999996</v>
      </c>
      <c r="G32" s="114">
        <f>G16-G31</f>
        <v>26979317.660000011</v>
      </c>
      <c r="H32" s="114">
        <f>H16-H31</f>
        <v>6871170.7499999851</v>
      </c>
      <c r="I32" s="114">
        <f>I16-I31</f>
        <v>0</v>
      </c>
    </row>
    <row r="33" spans="1:9" ht="24.75" customHeight="1">
      <c r="A33" s="19" t="s">
        <v>120</v>
      </c>
      <c r="B33" s="114">
        <f>C33+D33+E33</f>
        <v>245321645.48000002</v>
      </c>
      <c r="C33" s="114">
        <f>C17+C32</f>
        <v>160080740.49000001</v>
      </c>
      <c r="D33" s="114">
        <f>D17+D32</f>
        <v>85240904.989999995</v>
      </c>
      <c r="E33" s="114">
        <f>E17+E32</f>
        <v>0</v>
      </c>
      <c r="F33" s="114">
        <f>G33+H33+I33</f>
        <v>279172133.88999999</v>
      </c>
      <c r="G33" s="114">
        <f>G17+G32</f>
        <v>187060058.15000004</v>
      </c>
      <c r="H33" s="114">
        <f>H17+H32</f>
        <v>92112075.73999998</v>
      </c>
      <c r="I33" s="114">
        <f>I17+I32</f>
        <v>0</v>
      </c>
    </row>
    <row r="34" spans="1:9" ht="24.75" customHeight="1">
      <c r="A34" s="16" t="s">
        <v>88</v>
      </c>
      <c r="B34" s="114">
        <f>C34+D34+E34</f>
        <v>460633964.86000001</v>
      </c>
      <c r="C34" s="114">
        <f>C33+C31</f>
        <v>266473708.38999999</v>
      </c>
      <c r="D34" s="114">
        <f>D33+D31</f>
        <v>194160256.47</v>
      </c>
      <c r="E34" s="114">
        <f>E33+E31</f>
        <v>0</v>
      </c>
      <c r="F34" s="114">
        <f>G34+H34+I34</f>
        <v>524649754.31</v>
      </c>
      <c r="G34" s="114">
        <f>G31+G33</f>
        <v>312979239.42000002</v>
      </c>
      <c r="H34" s="114">
        <f>H33+H31</f>
        <v>211670514.88999999</v>
      </c>
      <c r="I34" s="114">
        <f>I33+I31</f>
        <v>0</v>
      </c>
    </row>
    <row r="35" spans="1:9" ht="16.5" customHeight="1">
      <c r="A35" s="5"/>
      <c r="B35" s="2"/>
      <c r="C35" s="2"/>
      <c r="D35" s="2"/>
      <c r="E35" s="2"/>
      <c r="F35" s="2"/>
      <c r="G35" s="2"/>
      <c r="H35" s="2"/>
      <c r="I35" s="102" t="s">
        <v>142</v>
      </c>
    </row>
  </sheetData>
  <mergeCells count="8">
    <mergeCell ref="A19:A20"/>
    <mergeCell ref="B19:E19"/>
    <mergeCell ref="F19:I19"/>
    <mergeCell ref="A1:I1"/>
    <mergeCell ref="H2:I2"/>
    <mergeCell ref="A4:A5"/>
    <mergeCell ref="B4:E4"/>
    <mergeCell ref="F4:I4"/>
  </mergeCells>
  <phoneticPr fontId="12" type="noConversion"/>
  <printOptions horizontalCentered="1"/>
  <pageMargins left="0.68" right="0.39370078740157499" top="0.2" bottom="0.2" header="0.51180999999999999" footer="0.22"/>
  <pageSetup paperSize="9" scale="64" pageOrder="overThenDown" orientation="landscape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5"/>
  <sheetViews>
    <sheetView showGridLines="0" topLeftCell="A16" zoomScalePageLayoutView="60" workbookViewId="0">
      <pane activePane="bottomRight" state="frozen"/>
      <selection activeCell="B5" sqref="B5"/>
    </sheetView>
  </sheetViews>
  <sheetFormatPr defaultColWidth="8" defaultRowHeight="14.25"/>
  <cols>
    <col min="1" max="1" width="26.125" style="1" customWidth="1"/>
    <col min="2" max="9" width="17.875" style="1" customWidth="1"/>
  </cols>
  <sheetData>
    <row r="1" spans="1:9" ht="31.5" customHeight="1">
      <c r="A1" s="222" t="s">
        <v>143</v>
      </c>
      <c r="B1" s="222"/>
      <c r="C1" s="222"/>
      <c r="D1" s="222"/>
      <c r="E1" s="222"/>
      <c r="F1" s="222"/>
      <c r="G1" s="222"/>
      <c r="H1" s="222"/>
      <c r="I1" s="222"/>
    </row>
    <row r="2" spans="1:9" ht="15" hidden="1" customHeight="1">
      <c r="A2" s="148"/>
      <c r="B2" s="149"/>
      <c r="C2" s="149"/>
      <c r="D2" s="149"/>
      <c r="E2" s="149"/>
      <c r="F2" s="148"/>
      <c r="G2" s="239" t="s">
        <v>12</v>
      </c>
      <c r="H2" s="239"/>
      <c r="I2" s="239"/>
    </row>
    <row r="3" spans="1:9" ht="15" customHeight="1">
      <c r="A3" s="150" t="s">
        <v>26</v>
      </c>
      <c r="B3" s="150"/>
      <c r="C3" s="150"/>
      <c r="D3" s="150"/>
      <c r="E3" s="150"/>
      <c r="F3" s="150"/>
      <c r="G3" s="78"/>
      <c r="H3" s="151"/>
      <c r="I3" s="151" t="s">
        <v>27</v>
      </c>
    </row>
    <row r="4" spans="1:9" ht="24.75" customHeight="1">
      <c r="A4" s="237" t="s">
        <v>28</v>
      </c>
      <c r="B4" s="237" t="s">
        <v>57</v>
      </c>
      <c r="C4" s="237"/>
      <c r="D4" s="237"/>
      <c r="E4" s="237"/>
      <c r="F4" s="237" t="s">
        <v>58</v>
      </c>
      <c r="G4" s="237"/>
      <c r="H4" s="237"/>
      <c r="I4" s="237"/>
    </row>
    <row r="5" spans="1:9" ht="24.75" customHeight="1">
      <c r="A5" s="237"/>
      <c r="B5" s="108" t="s">
        <v>29</v>
      </c>
      <c r="C5" s="112" t="s">
        <v>144</v>
      </c>
      <c r="D5" s="112" t="s">
        <v>145</v>
      </c>
      <c r="E5" s="112" t="s">
        <v>146</v>
      </c>
      <c r="F5" s="108" t="s">
        <v>29</v>
      </c>
      <c r="G5" s="112" t="s">
        <v>144</v>
      </c>
      <c r="H5" s="112" t="s">
        <v>145</v>
      </c>
      <c r="I5" s="112" t="s">
        <v>146</v>
      </c>
    </row>
    <row r="6" spans="1:9" ht="22.5" customHeight="1">
      <c r="A6" s="152" t="s">
        <v>147</v>
      </c>
      <c r="B6" s="114">
        <f t="shared" ref="B6:B20" si="0">C6+D6+E6</f>
        <v>109130940</v>
      </c>
      <c r="C6" s="133">
        <v>0</v>
      </c>
      <c r="D6" s="133">
        <v>0</v>
      </c>
      <c r="E6" s="20">
        <v>109130940</v>
      </c>
      <c r="F6" s="114">
        <f t="shared" ref="F6:F20" si="1">G6+H6+I6</f>
        <v>151965000</v>
      </c>
      <c r="G6" s="133">
        <v>0</v>
      </c>
      <c r="H6" s="133">
        <v>0</v>
      </c>
      <c r="I6" s="133">
        <v>151965000</v>
      </c>
    </row>
    <row r="7" spans="1:9" ht="22.5" customHeight="1">
      <c r="A7" s="152" t="s">
        <v>148</v>
      </c>
      <c r="B7" s="114">
        <f t="shared" si="0"/>
        <v>104031720</v>
      </c>
      <c r="C7" s="133">
        <v>0</v>
      </c>
      <c r="D7" s="133">
        <v>0</v>
      </c>
      <c r="E7" s="20">
        <v>104031720</v>
      </c>
      <c r="F7" s="114">
        <f t="shared" si="1"/>
        <v>144896250</v>
      </c>
      <c r="G7" s="133">
        <v>0</v>
      </c>
      <c r="H7" s="133">
        <v>0</v>
      </c>
      <c r="I7" s="133">
        <v>144896250</v>
      </c>
    </row>
    <row r="8" spans="1:9" ht="22.5" customHeight="1">
      <c r="A8" s="152" t="s">
        <v>149</v>
      </c>
      <c r="B8" s="114">
        <f t="shared" si="0"/>
        <v>0</v>
      </c>
      <c r="C8" s="133">
        <v>0</v>
      </c>
      <c r="D8" s="133">
        <v>0</v>
      </c>
      <c r="E8" s="20">
        <v>0</v>
      </c>
      <c r="F8" s="114">
        <f t="shared" si="1"/>
        <v>0</v>
      </c>
      <c r="G8" s="133">
        <v>0</v>
      </c>
      <c r="H8" s="133">
        <v>0</v>
      </c>
      <c r="I8" s="133">
        <v>0</v>
      </c>
    </row>
    <row r="9" spans="1:9" ht="22.5" customHeight="1">
      <c r="A9" s="152" t="s">
        <v>150</v>
      </c>
      <c r="B9" s="114">
        <f t="shared" si="0"/>
        <v>5099220</v>
      </c>
      <c r="C9" s="133">
        <v>0</v>
      </c>
      <c r="D9" s="133">
        <v>0</v>
      </c>
      <c r="E9" s="20">
        <v>5099220</v>
      </c>
      <c r="F9" s="114">
        <f t="shared" si="1"/>
        <v>7068750</v>
      </c>
      <c r="G9" s="133">
        <v>0</v>
      </c>
      <c r="H9" s="133">
        <v>0</v>
      </c>
      <c r="I9" s="133">
        <v>7068750</v>
      </c>
    </row>
    <row r="10" spans="1:9" ht="22.5" customHeight="1">
      <c r="A10" s="152" t="s">
        <v>151</v>
      </c>
      <c r="B10" s="114">
        <f t="shared" si="0"/>
        <v>0</v>
      </c>
      <c r="C10" s="133">
        <v>0</v>
      </c>
      <c r="D10" s="133">
        <v>0</v>
      </c>
      <c r="E10" s="33">
        <v>0</v>
      </c>
      <c r="F10" s="114">
        <f t="shared" si="1"/>
        <v>0</v>
      </c>
      <c r="G10" s="133">
        <v>0</v>
      </c>
      <c r="H10" s="133">
        <v>0</v>
      </c>
      <c r="I10" s="133">
        <v>0</v>
      </c>
    </row>
    <row r="11" spans="1:9" ht="22.5" customHeight="1">
      <c r="A11" s="152" t="s">
        <v>61</v>
      </c>
      <c r="B11" s="114">
        <f t="shared" si="0"/>
        <v>3042181.68</v>
      </c>
      <c r="C11" s="133">
        <v>0</v>
      </c>
      <c r="D11" s="133">
        <v>0</v>
      </c>
      <c r="E11" s="36">
        <v>3042181.68</v>
      </c>
      <c r="F11" s="114">
        <f t="shared" si="1"/>
        <v>3500000</v>
      </c>
      <c r="G11" s="133">
        <v>0</v>
      </c>
      <c r="H11" s="133">
        <v>0</v>
      </c>
      <c r="I11" s="133">
        <v>3500000</v>
      </c>
    </row>
    <row r="12" spans="1:9" ht="22.5" customHeight="1">
      <c r="A12" s="152" t="s">
        <v>63</v>
      </c>
      <c r="B12" s="114">
        <f t="shared" si="0"/>
        <v>288976743.54000002</v>
      </c>
      <c r="C12" s="133">
        <v>0</v>
      </c>
      <c r="D12" s="133">
        <v>0</v>
      </c>
      <c r="E12" s="20">
        <v>288976743.54000002</v>
      </c>
      <c r="F12" s="114">
        <f t="shared" si="1"/>
        <v>316087200</v>
      </c>
      <c r="G12" s="133">
        <v>0</v>
      </c>
      <c r="H12" s="133">
        <v>0</v>
      </c>
      <c r="I12" s="133">
        <v>316087200</v>
      </c>
    </row>
    <row r="13" spans="1:9" ht="22.5" customHeight="1">
      <c r="A13" s="152" t="s">
        <v>152</v>
      </c>
      <c r="B13" s="114">
        <f t="shared" si="0"/>
        <v>288860176</v>
      </c>
      <c r="C13" s="133">
        <v>0</v>
      </c>
      <c r="D13" s="133">
        <v>0</v>
      </c>
      <c r="E13" s="33">
        <v>288860176</v>
      </c>
      <c r="F13" s="114">
        <f t="shared" si="1"/>
        <v>316087200</v>
      </c>
      <c r="G13" s="133">
        <v>0</v>
      </c>
      <c r="H13" s="133">
        <v>0</v>
      </c>
      <c r="I13" s="133">
        <v>316087200</v>
      </c>
    </row>
    <row r="14" spans="1:9" ht="22.5" customHeight="1">
      <c r="A14" s="152" t="s">
        <v>130</v>
      </c>
      <c r="B14" s="114">
        <f t="shared" si="0"/>
        <v>678649.73</v>
      </c>
      <c r="C14" s="133">
        <v>0</v>
      </c>
      <c r="D14" s="133">
        <v>0</v>
      </c>
      <c r="E14" s="193">
        <v>678649.73</v>
      </c>
      <c r="F14" s="114">
        <f t="shared" si="1"/>
        <v>0</v>
      </c>
      <c r="G14" s="133">
        <v>0</v>
      </c>
      <c r="H14" s="133">
        <v>0</v>
      </c>
      <c r="I14" s="133">
        <v>0</v>
      </c>
    </row>
    <row r="15" spans="1:9" ht="22.5" customHeight="1">
      <c r="A15" s="152" t="s">
        <v>153</v>
      </c>
      <c r="B15" s="114">
        <f t="shared" si="0"/>
        <v>401828514.95000005</v>
      </c>
      <c r="C15" s="114">
        <f>C6+C11+C12+C14</f>
        <v>0</v>
      </c>
      <c r="D15" s="114">
        <f>D6+D11+D12+D14</f>
        <v>0</v>
      </c>
      <c r="E15" s="114">
        <f>E6+E11+E12+E14</f>
        <v>401828514.95000005</v>
      </c>
      <c r="F15" s="114">
        <f t="shared" si="1"/>
        <v>471552200</v>
      </c>
      <c r="G15" s="114">
        <f>G6+G11+G12+G14</f>
        <v>0</v>
      </c>
      <c r="H15" s="114">
        <f>H6+H11+H12+H14</f>
        <v>0</v>
      </c>
      <c r="I15" s="114">
        <f>I6+I11+I12+I14</f>
        <v>471552200</v>
      </c>
    </row>
    <row r="16" spans="1:9" ht="22.5" customHeight="1">
      <c r="A16" s="152" t="s">
        <v>154</v>
      </c>
      <c r="B16" s="114">
        <f t="shared" si="0"/>
        <v>0</v>
      </c>
      <c r="C16" s="133">
        <v>0</v>
      </c>
      <c r="D16" s="133">
        <v>0</v>
      </c>
      <c r="E16" s="133">
        <v>0</v>
      </c>
      <c r="F16" s="114">
        <f t="shared" si="1"/>
        <v>0</v>
      </c>
      <c r="G16" s="133">
        <v>0</v>
      </c>
      <c r="H16" s="133">
        <v>0</v>
      </c>
      <c r="I16" s="133">
        <v>0</v>
      </c>
    </row>
    <row r="17" spans="1:9" ht="22.5" customHeight="1">
      <c r="A17" s="152" t="s">
        <v>155</v>
      </c>
      <c r="B17" s="114">
        <f t="shared" si="0"/>
        <v>0</v>
      </c>
      <c r="C17" s="133">
        <v>0</v>
      </c>
      <c r="D17" s="133">
        <v>0</v>
      </c>
      <c r="E17" s="133">
        <v>0</v>
      </c>
      <c r="F17" s="114">
        <f t="shared" si="1"/>
        <v>0</v>
      </c>
      <c r="G17" s="133">
        <v>0</v>
      </c>
      <c r="H17" s="133">
        <v>0</v>
      </c>
      <c r="I17" s="133">
        <v>0</v>
      </c>
    </row>
    <row r="18" spans="1:9" ht="22.5" customHeight="1">
      <c r="A18" s="152" t="s">
        <v>156</v>
      </c>
      <c r="B18" s="114">
        <f t="shared" si="0"/>
        <v>401828514.95000005</v>
      </c>
      <c r="C18" s="114">
        <f>C15+C16+C17</f>
        <v>0</v>
      </c>
      <c r="D18" s="114">
        <f>D15+D16+D17</f>
        <v>0</v>
      </c>
      <c r="E18" s="114">
        <f>E15+E16+E17</f>
        <v>401828514.95000005</v>
      </c>
      <c r="F18" s="114">
        <f t="shared" si="1"/>
        <v>471552200</v>
      </c>
      <c r="G18" s="114">
        <f>G15+G16+G17</f>
        <v>0</v>
      </c>
      <c r="H18" s="114">
        <f>H15+H16+H17</f>
        <v>0</v>
      </c>
      <c r="I18" s="114">
        <f>I15+I16+I17</f>
        <v>471552200</v>
      </c>
    </row>
    <row r="19" spans="1:9" ht="22.5" customHeight="1">
      <c r="A19" s="152" t="s">
        <v>157</v>
      </c>
      <c r="B19" s="114">
        <f t="shared" si="0"/>
        <v>256070734.22999999</v>
      </c>
      <c r="C19" s="133">
        <v>0</v>
      </c>
      <c r="D19" s="133">
        <v>0</v>
      </c>
      <c r="E19" s="133">
        <v>256070734.22999999</v>
      </c>
      <c r="F19" s="114">
        <f t="shared" si="1"/>
        <v>303683094.84000003</v>
      </c>
      <c r="G19" s="114">
        <f>C33</f>
        <v>0</v>
      </c>
      <c r="H19" s="114">
        <f>D33</f>
        <v>0</v>
      </c>
      <c r="I19" s="114">
        <f>E33</f>
        <v>303683094.84000003</v>
      </c>
    </row>
    <row r="20" spans="1:9" ht="22.5" customHeight="1">
      <c r="A20" s="153" t="s">
        <v>88</v>
      </c>
      <c r="B20" s="114">
        <f t="shared" si="0"/>
        <v>657899249.18000007</v>
      </c>
      <c r="C20" s="114">
        <f>C18+C19</f>
        <v>0</v>
      </c>
      <c r="D20" s="114">
        <f>D18+D19</f>
        <v>0</v>
      </c>
      <c r="E20" s="114">
        <f>E18+E19</f>
        <v>657899249.18000007</v>
      </c>
      <c r="F20" s="114">
        <f t="shared" si="1"/>
        <v>775235294.84000003</v>
      </c>
      <c r="G20" s="114">
        <f>G18+G19</f>
        <v>0</v>
      </c>
      <c r="H20" s="114">
        <f>H18+H19</f>
        <v>0</v>
      </c>
      <c r="I20" s="114">
        <f>I18+I19</f>
        <v>775235294.84000003</v>
      </c>
    </row>
    <row r="21" spans="1:9" ht="21.75" customHeight="1">
      <c r="A21" s="237" t="s">
        <v>28</v>
      </c>
      <c r="B21" s="238" t="s">
        <v>57</v>
      </c>
      <c r="C21" s="237"/>
      <c r="D21" s="237"/>
      <c r="E21" s="237"/>
      <c r="F21" s="238" t="s">
        <v>58</v>
      </c>
      <c r="G21" s="237"/>
      <c r="H21" s="237"/>
      <c r="I21" s="237"/>
    </row>
    <row r="22" spans="1:9" ht="21.75" customHeight="1">
      <c r="A22" s="237"/>
      <c r="B22" s="121" t="s">
        <v>29</v>
      </c>
      <c r="C22" s="154" t="s">
        <v>144</v>
      </c>
      <c r="D22" s="154" t="s">
        <v>145</v>
      </c>
      <c r="E22" s="154" t="s">
        <v>146</v>
      </c>
      <c r="F22" s="121" t="s">
        <v>29</v>
      </c>
      <c r="G22" s="154" t="s">
        <v>144</v>
      </c>
      <c r="H22" s="154" t="s">
        <v>145</v>
      </c>
      <c r="I22" s="154" t="s">
        <v>146</v>
      </c>
    </row>
    <row r="23" spans="1:9" ht="22.5" customHeight="1">
      <c r="A23" s="152" t="s">
        <v>137</v>
      </c>
      <c r="B23" s="114">
        <f t="shared" ref="B23:B34" si="2">C23+D23+E23</f>
        <v>302642894.40000004</v>
      </c>
      <c r="C23" s="133">
        <v>0</v>
      </c>
      <c r="D23" s="133">
        <v>0</v>
      </c>
      <c r="E23" s="120">
        <f>E24+E25</f>
        <v>302642894.40000004</v>
      </c>
      <c r="F23" s="114">
        <f t="shared" ref="F23:F34" si="3">G23+H23+I23</f>
        <v>341183845.48000002</v>
      </c>
      <c r="G23" s="133">
        <v>0</v>
      </c>
      <c r="H23" s="133">
        <v>0</v>
      </c>
      <c r="I23" s="133">
        <v>341183845.48000002</v>
      </c>
    </row>
    <row r="24" spans="1:9" ht="22.5" customHeight="1">
      <c r="A24" s="152" t="s">
        <v>158</v>
      </c>
      <c r="B24" s="114">
        <f t="shared" si="2"/>
        <v>270345101.92000002</v>
      </c>
      <c r="C24" s="133">
        <v>0</v>
      </c>
      <c r="D24" s="133">
        <v>0</v>
      </c>
      <c r="E24" s="20">
        <v>270345101.92000002</v>
      </c>
      <c r="F24" s="114">
        <f t="shared" si="3"/>
        <v>310371445.62</v>
      </c>
      <c r="G24" s="133">
        <v>0</v>
      </c>
      <c r="H24" s="133">
        <v>0</v>
      </c>
      <c r="I24" s="133">
        <v>310371445.62</v>
      </c>
    </row>
    <row r="25" spans="1:9" ht="22.5" customHeight="1">
      <c r="A25" s="152" t="s">
        <v>159</v>
      </c>
      <c r="B25" s="114">
        <f t="shared" si="2"/>
        <v>32297792.48</v>
      </c>
      <c r="C25" s="133">
        <v>0</v>
      </c>
      <c r="D25" s="133">
        <v>0</v>
      </c>
      <c r="E25" s="20">
        <v>32297792.48</v>
      </c>
      <c r="F25" s="114">
        <f t="shared" si="3"/>
        <v>30812399.859999999</v>
      </c>
      <c r="G25" s="133">
        <v>0</v>
      </c>
      <c r="H25" s="133">
        <v>0</v>
      </c>
      <c r="I25" s="133">
        <v>30812399.859999999</v>
      </c>
    </row>
    <row r="26" spans="1:9" ht="22.5" customHeight="1">
      <c r="A26" s="152" t="s">
        <v>160</v>
      </c>
      <c r="B26" s="114">
        <f t="shared" si="2"/>
        <v>30566814.940000001</v>
      </c>
      <c r="C26" s="133">
        <v>0</v>
      </c>
      <c r="D26" s="133">
        <v>0</v>
      </c>
      <c r="E26" s="20">
        <v>30566814.940000001</v>
      </c>
      <c r="F26" s="114">
        <f t="shared" si="3"/>
        <v>18235800</v>
      </c>
      <c r="G26" s="133">
        <v>0</v>
      </c>
      <c r="H26" s="133">
        <v>0</v>
      </c>
      <c r="I26" s="133">
        <v>18235800</v>
      </c>
    </row>
    <row r="27" spans="1:9" ht="22.5" customHeight="1">
      <c r="A27" s="152" t="s">
        <v>161</v>
      </c>
      <c r="B27" s="114">
        <f t="shared" si="2"/>
        <v>21006445</v>
      </c>
      <c r="C27" s="133">
        <v>0</v>
      </c>
      <c r="D27" s="133">
        <v>0</v>
      </c>
      <c r="E27" s="33">
        <v>21006445</v>
      </c>
      <c r="F27" s="114">
        <f t="shared" si="3"/>
        <v>21275030</v>
      </c>
      <c r="G27" s="133">
        <v>0</v>
      </c>
      <c r="H27" s="133">
        <v>0</v>
      </c>
      <c r="I27" s="133">
        <v>21275030</v>
      </c>
    </row>
    <row r="28" spans="1:9" ht="22.5" customHeight="1">
      <c r="A28" s="152" t="s">
        <v>115</v>
      </c>
      <c r="B28" s="114">
        <f t="shared" si="2"/>
        <v>354216154.34000003</v>
      </c>
      <c r="C28" s="114">
        <f>C23+C26+C27</f>
        <v>0</v>
      </c>
      <c r="D28" s="114">
        <f>D23+D26+D27</f>
        <v>0</v>
      </c>
      <c r="E28" s="114">
        <f>E23+E26+E27</f>
        <v>354216154.34000003</v>
      </c>
      <c r="F28" s="114">
        <f t="shared" si="3"/>
        <v>380694675.48000002</v>
      </c>
      <c r="G28" s="114">
        <f>G23+G26+G27</f>
        <v>0</v>
      </c>
      <c r="H28" s="114">
        <f>H23+H26+H27</f>
        <v>0</v>
      </c>
      <c r="I28" s="114">
        <f>I23+I26+I27</f>
        <v>380694675.48000002</v>
      </c>
    </row>
    <row r="29" spans="1:9" ht="22.5" customHeight="1">
      <c r="A29" s="152" t="s">
        <v>116</v>
      </c>
      <c r="B29" s="114">
        <f t="shared" si="2"/>
        <v>0</v>
      </c>
      <c r="C29" s="133">
        <v>0</v>
      </c>
      <c r="D29" s="133">
        <v>0</v>
      </c>
      <c r="E29" s="133">
        <v>0</v>
      </c>
      <c r="F29" s="114">
        <f t="shared" si="3"/>
        <v>0</v>
      </c>
      <c r="G29" s="133">
        <v>0</v>
      </c>
      <c r="H29" s="133">
        <v>0</v>
      </c>
      <c r="I29" s="133">
        <v>0</v>
      </c>
    </row>
    <row r="30" spans="1:9" ht="22.5" customHeight="1">
      <c r="A30" s="152" t="s">
        <v>117</v>
      </c>
      <c r="B30" s="114">
        <f t="shared" si="2"/>
        <v>0</v>
      </c>
      <c r="C30" s="133">
        <v>0</v>
      </c>
      <c r="D30" s="133">
        <v>0</v>
      </c>
      <c r="E30" s="133">
        <v>0</v>
      </c>
      <c r="F30" s="114">
        <f t="shared" si="3"/>
        <v>0</v>
      </c>
      <c r="G30" s="133">
        <v>0</v>
      </c>
      <c r="H30" s="133">
        <v>0</v>
      </c>
      <c r="I30" s="133">
        <v>0</v>
      </c>
    </row>
    <row r="31" spans="1:9" ht="22.5" customHeight="1">
      <c r="A31" s="152" t="s">
        <v>118</v>
      </c>
      <c r="B31" s="114">
        <f t="shared" si="2"/>
        <v>354216154.34000003</v>
      </c>
      <c r="C31" s="114">
        <f>C28+C29+C30</f>
        <v>0</v>
      </c>
      <c r="D31" s="114">
        <f>D28+D29+D30</f>
        <v>0</v>
      </c>
      <c r="E31" s="114">
        <f>E28+E29+E30</f>
        <v>354216154.34000003</v>
      </c>
      <c r="F31" s="114">
        <f t="shared" si="3"/>
        <v>380694675.48000002</v>
      </c>
      <c r="G31" s="114">
        <f>G28+G29+G30</f>
        <v>0</v>
      </c>
      <c r="H31" s="114">
        <f>H28+H29+H30</f>
        <v>0</v>
      </c>
      <c r="I31" s="114">
        <f>I28+I29+I30</f>
        <v>380694675.48000002</v>
      </c>
    </row>
    <row r="32" spans="1:9" ht="22.5" customHeight="1">
      <c r="A32" s="152" t="s">
        <v>119</v>
      </c>
      <c r="B32" s="114">
        <f t="shared" si="2"/>
        <v>47612360.610000014</v>
      </c>
      <c r="C32" s="114">
        <f>C18-C31</f>
        <v>0</v>
      </c>
      <c r="D32" s="114">
        <f>D18-D31</f>
        <v>0</v>
      </c>
      <c r="E32" s="114">
        <f>E18-E31</f>
        <v>47612360.610000014</v>
      </c>
      <c r="F32" s="114">
        <f t="shared" si="3"/>
        <v>90857524.519999981</v>
      </c>
      <c r="G32" s="114">
        <f>G18-G31</f>
        <v>0</v>
      </c>
      <c r="H32" s="114">
        <f>H18-H31</f>
        <v>0</v>
      </c>
      <c r="I32" s="114">
        <f>I18-I31</f>
        <v>90857524.519999981</v>
      </c>
    </row>
    <row r="33" spans="1:9" ht="22.5" customHeight="1">
      <c r="A33" s="155" t="s">
        <v>120</v>
      </c>
      <c r="B33" s="114">
        <f t="shared" si="2"/>
        <v>303683094.84000003</v>
      </c>
      <c r="C33" s="114">
        <f>C19+C32</f>
        <v>0</v>
      </c>
      <c r="D33" s="114">
        <f>D19+D32</f>
        <v>0</v>
      </c>
      <c r="E33" s="114">
        <f>E19+E32</f>
        <v>303683094.84000003</v>
      </c>
      <c r="F33" s="114">
        <f t="shared" si="3"/>
        <v>394540619.36000001</v>
      </c>
      <c r="G33" s="114">
        <f>G19+G32</f>
        <v>0</v>
      </c>
      <c r="H33" s="114">
        <f>H19+H32</f>
        <v>0</v>
      </c>
      <c r="I33" s="114">
        <f>I19+I32</f>
        <v>394540619.36000001</v>
      </c>
    </row>
    <row r="34" spans="1:9" ht="22.5" customHeight="1">
      <c r="A34" s="156" t="s">
        <v>88</v>
      </c>
      <c r="B34" s="126">
        <f t="shared" si="2"/>
        <v>657899249.18000007</v>
      </c>
      <c r="C34" s="126">
        <f>C31+C33</f>
        <v>0</v>
      </c>
      <c r="D34" s="126">
        <f>D31+D33</f>
        <v>0</v>
      </c>
      <c r="E34" s="126">
        <f>E31+E33</f>
        <v>657899249.18000007</v>
      </c>
      <c r="F34" s="126">
        <f t="shared" si="3"/>
        <v>775235294.84000003</v>
      </c>
      <c r="G34" s="126">
        <f>G31+G33</f>
        <v>0</v>
      </c>
      <c r="H34" s="126">
        <f>H31+H33</f>
        <v>0</v>
      </c>
      <c r="I34" s="126">
        <f>I31+I33</f>
        <v>775235294.84000003</v>
      </c>
    </row>
    <row r="35" spans="1:9" ht="15" customHeight="1">
      <c r="A35" s="157"/>
      <c r="B35" s="79"/>
      <c r="C35" s="79"/>
      <c r="D35" s="79"/>
      <c r="E35" s="79"/>
      <c r="F35" s="79"/>
      <c r="G35" s="79"/>
      <c r="H35" s="79"/>
      <c r="I35" s="123" t="s">
        <v>162</v>
      </c>
    </row>
  </sheetData>
  <mergeCells count="8">
    <mergeCell ref="A21:A22"/>
    <mergeCell ref="B21:E21"/>
    <mergeCell ref="F21:I21"/>
    <mergeCell ref="A1:I1"/>
    <mergeCell ref="G2:I2"/>
    <mergeCell ref="A4:A5"/>
    <mergeCell ref="B4:E4"/>
    <mergeCell ref="F4:I4"/>
  </mergeCells>
  <phoneticPr fontId="12" type="noConversion"/>
  <printOptions horizontalCentered="1"/>
  <pageMargins left="0.83" right="0.39370078740157499" top="0.48" bottom="0.32" header="0.27" footer="0.2"/>
  <pageSetup paperSize="9" scale="70" pageOrder="overThenDown" orientation="landscape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showGridLines="0" showZeros="0" zoomScalePageLayoutView="60" workbookViewId="0">
      <selection activeCell="E13" sqref="E13"/>
    </sheetView>
  </sheetViews>
  <sheetFormatPr defaultColWidth="8" defaultRowHeight="14.25"/>
  <cols>
    <col min="1" max="1" width="23.375" style="1" customWidth="1"/>
    <col min="2" max="6" width="17.25" style="1" customWidth="1"/>
  </cols>
  <sheetData>
    <row r="1" spans="1:6" ht="35.25" customHeight="1">
      <c r="A1" s="223" t="s">
        <v>163</v>
      </c>
      <c r="B1" s="223"/>
      <c r="C1" s="223"/>
      <c r="D1" s="223"/>
      <c r="E1" s="223"/>
      <c r="F1" s="223"/>
    </row>
    <row r="2" spans="1:6" ht="15" customHeight="1">
      <c r="A2" s="41"/>
      <c r="B2" s="41"/>
      <c r="C2" s="41"/>
      <c r="D2" s="41"/>
      <c r="E2" s="225" t="s">
        <v>14</v>
      </c>
      <c r="F2" s="225"/>
    </row>
    <row r="3" spans="1:6" ht="15" customHeight="1">
      <c r="A3" s="104" t="s">
        <v>26</v>
      </c>
      <c r="B3" s="15"/>
      <c r="C3" s="15"/>
      <c r="D3" s="15"/>
      <c r="E3" s="13"/>
      <c r="F3" s="145" t="s">
        <v>27</v>
      </c>
    </row>
    <row r="4" spans="1:6" ht="37.5" customHeight="1">
      <c r="A4" s="16" t="s">
        <v>28</v>
      </c>
      <c r="B4" s="16" t="s">
        <v>57</v>
      </c>
      <c r="C4" s="16" t="s">
        <v>58</v>
      </c>
      <c r="D4" s="16" t="s">
        <v>288</v>
      </c>
      <c r="E4" s="16" t="s">
        <v>57</v>
      </c>
      <c r="F4" s="16" t="s">
        <v>58</v>
      </c>
    </row>
    <row r="5" spans="1:6" ht="22.5" customHeight="1">
      <c r="A5" s="19" t="s">
        <v>164</v>
      </c>
      <c r="B5" s="20">
        <v>0</v>
      </c>
      <c r="C5" s="20">
        <v>0</v>
      </c>
      <c r="D5" s="80" t="s">
        <v>165</v>
      </c>
      <c r="E5" s="20">
        <v>0</v>
      </c>
      <c r="F5" s="20">
        <v>0</v>
      </c>
    </row>
    <row r="6" spans="1:6" ht="22.5" customHeight="1">
      <c r="A6" s="19" t="s">
        <v>61</v>
      </c>
      <c r="B6" s="20">
        <v>0</v>
      </c>
      <c r="C6" s="20">
        <v>0</v>
      </c>
      <c r="D6" s="81" t="s">
        <v>166</v>
      </c>
      <c r="E6" s="33">
        <v>0</v>
      </c>
      <c r="F6" s="33">
        <v>0</v>
      </c>
    </row>
    <row r="7" spans="1:6" ht="22.5" customHeight="1">
      <c r="A7" s="29" t="s">
        <v>63</v>
      </c>
      <c r="B7" s="33">
        <v>0</v>
      </c>
      <c r="C7" s="33">
        <v>0</v>
      </c>
      <c r="D7" s="82" t="s">
        <v>167</v>
      </c>
      <c r="E7" s="36">
        <v>0</v>
      </c>
      <c r="F7" s="36">
        <v>0</v>
      </c>
    </row>
    <row r="8" spans="1:6" ht="22.5" customHeight="1">
      <c r="A8" s="83" t="s">
        <v>42</v>
      </c>
      <c r="B8" s="84" t="s">
        <v>42</v>
      </c>
      <c r="C8" s="40" t="s">
        <v>42</v>
      </c>
      <c r="D8" s="85" t="s">
        <v>168</v>
      </c>
      <c r="E8" s="20">
        <v>0</v>
      </c>
      <c r="F8" s="20">
        <v>0</v>
      </c>
    </row>
    <row r="9" spans="1:6" ht="22.5" customHeight="1">
      <c r="A9" s="19" t="s">
        <v>130</v>
      </c>
      <c r="B9" s="20">
        <v>0</v>
      </c>
      <c r="C9" s="20">
        <v>0</v>
      </c>
      <c r="D9" s="85" t="s">
        <v>69</v>
      </c>
      <c r="E9" s="20">
        <v>0</v>
      </c>
      <c r="F9" s="20">
        <v>0</v>
      </c>
    </row>
    <row r="10" spans="1:6" ht="22.5" customHeight="1">
      <c r="A10" s="19" t="s">
        <v>153</v>
      </c>
      <c r="B10" s="114">
        <f>B5+B6+B7+B9</f>
        <v>0</v>
      </c>
      <c r="C10" s="114">
        <f>C5+C6+C7+C9</f>
        <v>0</v>
      </c>
      <c r="D10" s="86" t="s">
        <v>169</v>
      </c>
      <c r="E10" s="114">
        <f>E5+E7+E8+E9</f>
        <v>0</v>
      </c>
      <c r="F10" s="114">
        <f>F5+F7+F8+F9</f>
        <v>0</v>
      </c>
    </row>
    <row r="11" spans="1:6" ht="22.5" customHeight="1">
      <c r="A11" s="19" t="s">
        <v>154</v>
      </c>
      <c r="B11" s="20">
        <v>0</v>
      </c>
      <c r="C11" s="20">
        <v>0</v>
      </c>
      <c r="D11" s="86" t="s">
        <v>170</v>
      </c>
      <c r="E11" s="20">
        <v>0</v>
      </c>
      <c r="F11" s="20">
        <v>0</v>
      </c>
    </row>
    <row r="12" spans="1:6" ht="22.5" customHeight="1">
      <c r="A12" s="119" t="s">
        <v>155</v>
      </c>
      <c r="B12" s="20">
        <v>0</v>
      </c>
      <c r="C12" s="20">
        <v>0</v>
      </c>
      <c r="D12" s="86" t="s">
        <v>171</v>
      </c>
      <c r="E12" s="20">
        <v>0</v>
      </c>
      <c r="F12" s="20">
        <v>0</v>
      </c>
    </row>
    <row r="13" spans="1:6" ht="22.5" customHeight="1">
      <c r="A13" s="19" t="s">
        <v>156</v>
      </c>
      <c r="B13" s="114">
        <f>B10+B11+B12</f>
        <v>0</v>
      </c>
      <c r="C13" s="114">
        <f>C10+C11+C12</f>
        <v>0</v>
      </c>
      <c r="D13" s="86" t="s">
        <v>172</v>
      </c>
      <c r="E13" s="114">
        <f>E10+E11+E12</f>
        <v>0</v>
      </c>
      <c r="F13" s="114">
        <f>F10+F11+F12</f>
        <v>0</v>
      </c>
    </row>
    <row r="14" spans="1:6" ht="22.5" customHeight="1">
      <c r="A14" s="16" t="s">
        <v>42</v>
      </c>
      <c r="B14" s="68" t="s">
        <v>42</v>
      </c>
      <c r="C14" s="68" t="s">
        <v>42</v>
      </c>
      <c r="D14" s="86" t="s">
        <v>173</v>
      </c>
      <c r="E14" s="158">
        <f>B13-E13</f>
        <v>0</v>
      </c>
      <c r="F14" s="158">
        <f>C13-F13</f>
        <v>0</v>
      </c>
    </row>
    <row r="15" spans="1:6" ht="22.5" customHeight="1">
      <c r="A15" s="19" t="s">
        <v>157</v>
      </c>
      <c r="B15" s="20">
        <v>0</v>
      </c>
      <c r="C15" s="114">
        <f>E15</f>
        <v>0</v>
      </c>
      <c r="D15" s="86" t="s">
        <v>174</v>
      </c>
      <c r="E15" s="158">
        <f>B15+E14</f>
        <v>0</v>
      </c>
      <c r="F15" s="158">
        <f>C15+F14</f>
        <v>0</v>
      </c>
    </row>
    <row r="16" spans="1:6" ht="22.5" customHeight="1">
      <c r="A16" s="16" t="s">
        <v>88</v>
      </c>
      <c r="B16" s="114">
        <f>B13+B15</f>
        <v>0</v>
      </c>
      <c r="C16" s="114">
        <f>C13+C15</f>
        <v>0</v>
      </c>
      <c r="D16" s="87" t="s">
        <v>88</v>
      </c>
      <c r="E16" s="158">
        <f>E13+E15</f>
        <v>0</v>
      </c>
      <c r="F16" s="158">
        <f>F13+F15</f>
        <v>0</v>
      </c>
    </row>
    <row r="17" spans="1:6" ht="15" customHeight="1">
      <c r="A17" s="2"/>
      <c r="B17" s="2"/>
      <c r="C17" s="2"/>
      <c r="D17" s="2"/>
      <c r="E17" s="2"/>
      <c r="F17" s="102" t="s">
        <v>175</v>
      </c>
    </row>
  </sheetData>
  <mergeCells count="2">
    <mergeCell ref="A1:F1"/>
    <mergeCell ref="E2:F2"/>
  </mergeCells>
  <phoneticPr fontId="12" type="noConversion"/>
  <printOptions horizontalCentered="1" verticalCentered="1"/>
  <pageMargins left="0.39370078740157499" right="0.39370078740157499" top="0.39370078740157499" bottom="0.39370078740157499" header="0.51180999999999999" footer="0.51180999999999999"/>
  <pageSetup paperSize="9" scale="85" pageOrder="overThenDown" orientation="landscape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3" zoomScalePageLayoutView="60" workbookViewId="0">
      <selection activeCell="B3" sqref="B3"/>
    </sheetView>
  </sheetViews>
  <sheetFormatPr defaultColWidth="8" defaultRowHeight="14.25"/>
  <cols>
    <col min="1" max="1" width="22.75" style="1" customWidth="1"/>
    <col min="2" max="3" width="17.125" style="1" customWidth="1"/>
    <col min="4" max="4" width="25.75" style="1" customWidth="1"/>
    <col min="5" max="6" width="17.125" style="1" customWidth="1"/>
  </cols>
  <sheetData>
    <row r="1" spans="1:6" ht="35.25" customHeight="1">
      <c r="A1" s="223" t="s">
        <v>176</v>
      </c>
      <c r="B1" s="223"/>
      <c r="C1" s="223"/>
      <c r="D1" s="223"/>
      <c r="E1" s="223"/>
      <c r="F1" s="223"/>
    </row>
    <row r="2" spans="1:6" ht="15" customHeight="1">
      <c r="A2" s="4"/>
      <c r="B2" s="4"/>
      <c r="C2" s="4"/>
      <c r="D2" s="4"/>
      <c r="E2" s="225" t="s">
        <v>16</v>
      </c>
      <c r="F2" s="225"/>
    </row>
    <row r="3" spans="1:6" ht="15" customHeight="1">
      <c r="A3" s="104" t="s">
        <v>26</v>
      </c>
      <c r="B3" s="15"/>
      <c r="C3" s="15"/>
      <c r="D3" s="15"/>
      <c r="E3" s="13"/>
      <c r="F3" s="145" t="s">
        <v>27</v>
      </c>
    </row>
    <row r="4" spans="1:6" ht="37.5" customHeight="1">
      <c r="A4" s="16" t="s">
        <v>28</v>
      </c>
      <c r="B4" s="16" t="s">
        <v>57</v>
      </c>
      <c r="C4" s="16" t="s">
        <v>58</v>
      </c>
      <c r="D4" s="16" t="s">
        <v>28</v>
      </c>
      <c r="E4" s="16" t="s">
        <v>57</v>
      </c>
      <c r="F4" s="16" t="s">
        <v>58</v>
      </c>
    </row>
    <row r="5" spans="1:6" ht="22.5" customHeight="1">
      <c r="A5" s="19" t="s">
        <v>177</v>
      </c>
      <c r="B5" s="20">
        <v>0</v>
      </c>
      <c r="C5" s="20">
        <v>0</v>
      </c>
      <c r="D5" s="88" t="s">
        <v>178</v>
      </c>
      <c r="E5" s="20">
        <v>0</v>
      </c>
      <c r="F5" s="20">
        <v>0</v>
      </c>
    </row>
    <row r="6" spans="1:6" ht="29.25" customHeight="1">
      <c r="A6" s="19" t="s">
        <v>61</v>
      </c>
      <c r="B6" s="20">
        <v>0</v>
      </c>
      <c r="C6" s="20">
        <v>0</v>
      </c>
      <c r="D6" s="89" t="s">
        <v>179</v>
      </c>
      <c r="E6" s="20">
        <v>0</v>
      </c>
      <c r="F6" s="20">
        <v>0</v>
      </c>
    </row>
    <row r="7" spans="1:6" ht="22.5" customHeight="1">
      <c r="A7" s="19" t="s">
        <v>63</v>
      </c>
      <c r="B7" s="33">
        <v>0</v>
      </c>
      <c r="C7" s="33">
        <v>0</v>
      </c>
      <c r="D7" s="88" t="s">
        <v>66</v>
      </c>
      <c r="E7" s="20">
        <v>0</v>
      </c>
      <c r="F7" s="20">
        <v>0</v>
      </c>
    </row>
    <row r="8" spans="1:6" ht="22.5" customHeight="1">
      <c r="A8" s="90" t="s">
        <v>42</v>
      </c>
      <c r="B8" s="46" t="s">
        <v>42</v>
      </c>
      <c r="C8" s="46" t="s">
        <v>42</v>
      </c>
      <c r="D8" s="88" t="s">
        <v>180</v>
      </c>
      <c r="E8" s="20">
        <v>0</v>
      </c>
      <c r="F8" s="20">
        <v>0</v>
      </c>
    </row>
    <row r="9" spans="1:6" ht="22.5" customHeight="1">
      <c r="A9" s="18" t="s">
        <v>42</v>
      </c>
      <c r="B9" s="46" t="s">
        <v>42</v>
      </c>
      <c r="C9" s="46" t="s">
        <v>42</v>
      </c>
      <c r="D9" s="88" t="s">
        <v>181</v>
      </c>
      <c r="E9" s="20">
        <v>0</v>
      </c>
      <c r="F9" s="20">
        <v>0</v>
      </c>
    </row>
    <row r="10" spans="1:6" ht="22.5" customHeight="1">
      <c r="A10" s="18" t="s">
        <v>42</v>
      </c>
      <c r="B10" s="46" t="s">
        <v>42</v>
      </c>
      <c r="C10" s="46" t="s">
        <v>42</v>
      </c>
      <c r="D10" s="88" t="s">
        <v>182</v>
      </c>
      <c r="E10" s="20">
        <v>0</v>
      </c>
      <c r="F10" s="20">
        <v>0</v>
      </c>
    </row>
    <row r="11" spans="1:6" ht="22.5" customHeight="1">
      <c r="A11" s="18" t="s">
        <v>42</v>
      </c>
      <c r="B11" s="46" t="s">
        <v>42</v>
      </c>
      <c r="C11" s="46" t="s">
        <v>42</v>
      </c>
      <c r="D11" s="91" t="s">
        <v>183</v>
      </c>
      <c r="E11" s="33">
        <v>0</v>
      </c>
      <c r="F11" s="33">
        <v>0</v>
      </c>
    </row>
    <row r="12" spans="1:6" ht="22.5" customHeight="1">
      <c r="A12" s="92" t="s">
        <v>42</v>
      </c>
      <c r="B12" s="84" t="s">
        <v>42</v>
      </c>
      <c r="C12" s="84" t="s">
        <v>42</v>
      </c>
      <c r="D12" s="93" t="s">
        <v>184</v>
      </c>
      <c r="E12" s="36">
        <v>0</v>
      </c>
      <c r="F12" s="36">
        <v>0</v>
      </c>
    </row>
    <row r="13" spans="1:6" ht="22.5" customHeight="1">
      <c r="A13" s="19" t="s">
        <v>130</v>
      </c>
      <c r="B13" s="20">
        <v>0</v>
      </c>
      <c r="C13" s="20">
        <v>0</v>
      </c>
      <c r="D13" s="88" t="s">
        <v>185</v>
      </c>
      <c r="E13" s="20">
        <v>0</v>
      </c>
      <c r="F13" s="20">
        <v>0</v>
      </c>
    </row>
    <row r="14" spans="1:6" ht="22.5" customHeight="1">
      <c r="A14" s="19" t="s">
        <v>131</v>
      </c>
      <c r="B14" s="20">
        <v>0</v>
      </c>
      <c r="C14" s="20">
        <v>0</v>
      </c>
      <c r="D14" s="88" t="s">
        <v>186</v>
      </c>
      <c r="E14" s="20">
        <v>0</v>
      </c>
      <c r="F14" s="20">
        <v>0</v>
      </c>
    </row>
    <row r="15" spans="1:6" ht="22.5" customHeight="1">
      <c r="A15" s="19" t="s">
        <v>132</v>
      </c>
      <c r="B15" s="114">
        <f>B5+B6+B7+B13+B14</f>
        <v>0</v>
      </c>
      <c r="C15" s="114">
        <f>C5+C6+C7+C13+C14</f>
        <v>0</v>
      </c>
      <c r="D15" s="19" t="s">
        <v>187</v>
      </c>
      <c r="E15" s="114">
        <f>E5+E6+E7+E8+E9+E10+E11+E12+E13+E14</f>
        <v>0</v>
      </c>
      <c r="F15" s="114">
        <f>F5+F6+F7+F8+F9+F10+F11+F12+F13+F14</f>
        <v>0</v>
      </c>
    </row>
    <row r="16" spans="1:6" ht="22.5" customHeight="1">
      <c r="A16" s="19" t="s">
        <v>133</v>
      </c>
      <c r="B16" s="20">
        <v>0</v>
      </c>
      <c r="C16" s="20">
        <v>0</v>
      </c>
      <c r="D16" s="19" t="s">
        <v>188</v>
      </c>
      <c r="E16" s="20">
        <v>0</v>
      </c>
      <c r="F16" s="20">
        <v>0</v>
      </c>
    </row>
    <row r="17" spans="1:6" ht="22.5" customHeight="1">
      <c r="A17" s="19" t="s">
        <v>134</v>
      </c>
      <c r="B17" s="20">
        <v>0</v>
      </c>
      <c r="C17" s="20">
        <v>0</v>
      </c>
      <c r="D17" s="19" t="s">
        <v>189</v>
      </c>
      <c r="E17" s="94">
        <v>0</v>
      </c>
      <c r="F17" s="94">
        <v>0</v>
      </c>
    </row>
    <row r="18" spans="1:6" ht="22.5" customHeight="1">
      <c r="A18" s="19" t="s">
        <v>135</v>
      </c>
      <c r="B18" s="126">
        <f>B15+B16+B17</f>
        <v>0</v>
      </c>
      <c r="C18" s="126">
        <f>C15+C16+C17</f>
        <v>0</v>
      </c>
      <c r="D18" s="19" t="s">
        <v>190</v>
      </c>
      <c r="E18" s="158">
        <f>E17+E15+E16</f>
        <v>0</v>
      </c>
      <c r="F18" s="158">
        <f>F17+F15+F16</f>
        <v>0</v>
      </c>
    </row>
    <row r="19" spans="1:6" ht="22.5" customHeight="1">
      <c r="A19" s="17" t="s">
        <v>42</v>
      </c>
      <c r="B19" s="84" t="s">
        <v>42</v>
      </c>
      <c r="C19" s="40" t="s">
        <v>42</v>
      </c>
      <c r="D19" s="19" t="s">
        <v>191</v>
      </c>
      <c r="E19" s="158">
        <f>B18-E18</f>
        <v>0</v>
      </c>
      <c r="F19" s="158">
        <f>C18-F18</f>
        <v>0</v>
      </c>
    </row>
    <row r="20" spans="1:6" ht="22.5" customHeight="1">
      <c r="A20" s="19" t="s">
        <v>136</v>
      </c>
      <c r="B20" s="20">
        <v>0</v>
      </c>
      <c r="C20" s="114">
        <f>E20</f>
        <v>0</v>
      </c>
      <c r="D20" s="19" t="s">
        <v>192</v>
      </c>
      <c r="E20" s="158">
        <f>B20+E19</f>
        <v>0</v>
      </c>
      <c r="F20" s="158">
        <f>C20+F19</f>
        <v>0</v>
      </c>
    </row>
    <row r="21" spans="1:6" ht="22.5" customHeight="1">
      <c r="A21" s="16" t="s">
        <v>88</v>
      </c>
      <c r="B21" s="114">
        <f>B18+B20</f>
        <v>0</v>
      </c>
      <c r="C21" s="114">
        <f>C18+C20</f>
        <v>0</v>
      </c>
      <c r="D21" s="16" t="s">
        <v>88</v>
      </c>
      <c r="E21" s="114">
        <f>E18+E20</f>
        <v>0</v>
      </c>
      <c r="F21" s="114">
        <f>F18+F20</f>
        <v>0</v>
      </c>
    </row>
    <row r="22" spans="1:6" ht="15" customHeight="1">
      <c r="A22" s="2"/>
      <c r="B22" s="2"/>
      <c r="C22" s="2"/>
      <c r="D22" s="2"/>
      <c r="E22" s="2"/>
      <c r="F22" s="102" t="s">
        <v>193</v>
      </c>
    </row>
  </sheetData>
  <mergeCells count="2">
    <mergeCell ref="A1:F1"/>
    <mergeCell ref="E2:F2"/>
  </mergeCells>
  <phoneticPr fontId="12" type="noConversion"/>
  <printOptions horizontalCentered="1"/>
  <pageMargins left="0.78740157480314998" right="0.78740157480314998" top="1.1811023622047201" bottom="0.78740157480314998" header="0.51180999999999999" footer="0.51180999999999999"/>
  <pageSetup paperSize="9" scale="85" pageOrder="overThenDown" orientation="landscape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Zeros="0" zoomScalePageLayoutView="60" workbookViewId="0">
      <selection activeCell="E18" sqref="E18"/>
    </sheetView>
  </sheetViews>
  <sheetFormatPr defaultColWidth="8" defaultRowHeight="14.25"/>
  <cols>
    <col min="1" max="1" width="22.5" style="1" customWidth="1"/>
    <col min="2" max="6" width="19.875" style="1" customWidth="1"/>
  </cols>
  <sheetData>
    <row r="1" spans="1:6" ht="35.25" customHeight="1">
      <c r="A1" s="223" t="s">
        <v>194</v>
      </c>
      <c r="B1" s="223"/>
      <c r="C1" s="223"/>
      <c r="D1" s="223"/>
      <c r="E1" s="223"/>
      <c r="F1" s="223"/>
    </row>
    <row r="2" spans="1:6" ht="15" customHeight="1">
      <c r="A2" s="4"/>
      <c r="B2" s="4"/>
      <c r="C2" s="4"/>
      <c r="D2" s="4"/>
      <c r="E2" s="225" t="s">
        <v>18</v>
      </c>
      <c r="F2" s="225"/>
    </row>
    <row r="3" spans="1:6" ht="15" customHeight="1">
      <c r="A3" s="104" t="s">
        <v>26</v>
      </c>
      <c r="B3" s="15"/>
      <c r="C3" s="15"/>
      <c r="D3" s="15"/>
      <c r="E3" s="13"/>
      <c r="F3" s="145" t="s">
        <v>27</v>
      </c>
    </row>
    <row r="4" spans="1:6" ht="37.5" customHeight="1">
      <c r="A4" s="16" t="s">
        <v>28</v>
      </c>
      <c r="B4" s="16" t="s">
        <v>57</v>
      </c>
      <c r="C4" s="16" t="s">
        <v>58</v>
      </c>
      <c r="D4" s="16" t="s">
        <v>28</v>
      </c>
      <c r="E4" s="16" t="s">
        <v>57</v>
      </c>
      <c r="F4" s="16" t="s">
        <v>58</v>
      </c>
    </row>
    <row r="5" spans="1:6" ht="22.5" customHeight="1">
      <c r="A5" s="19" t="s">
        <v>195</v>
      </c>
      <c r="B5" s="20">
        <v>11228073.220000001</v>
      </c>
      <c r="C5" s="20">
        <v>12654436.76</v>
      </c>
      <c r="D5" s="88" t="s">
        <v>196</v>
      </c>
      <c r="E5" s="20">
        <v>2805049.51</v>
      </c>
      <c r="F5" s="20">
        <v>3410954.82</v>
      </c>
    </row>
    <row r="6" spans="1:6" ht="22.5" customHeight="1">
      <c r="A6" s="19" t="s">
        <v>61</v>
      </c>
      <c r="B6" s="20">
        <v>66022.95</v>
      </c>
      <c r="C6" s="20">
        <v>60000</v>
      </c>
      <c r="D6" s="88" t="s">
        <v>197</v>
      </c>
      <c r="E6" s="20">
        <v>6260426.6799999997</v>
      </c>
      <c r="F6" s="20">
        <v>7928865.3600000003</v>
      </c>
    </row>
    <row r="7" spans="1:6" ht="22.5" customHeight="1">
      <c r="A7" s="19" t="s">
        <v>63</v>
      </c>
      <c r="B7" s="20">
        <v>0</v>
      </c>
      <c r="C7" s="20">
        <v>0</v>
      </c>
      <c r="D7" s="16" t="s">
        <v>42</v>
      </c>
      <c r="E7" s="20"/>
      <c r="F7" s="68" t="s">
        <v>42</v>
      </c>
    </row>
    <row r="8" spans="1:6" ht="22.5" customHeight="1">
      <c r="A8" s="19" t="s">
        <v>130</v>
      </c>
      <c r="B8" s="20">
        <v>547.72</v>
      </c>
      <c r="C8" s="20">
        <v>500</v>
      </c>
      <c r="D8" s="88" t="s">
        <v>161</v>
      </c>
      <c r="E8" s="20">
        <v>0</v>
      </c>
      <c r="F8" s="20">
        <v>0</v>
      </c>
    </row>
    <row r="9" spans="1:6" ht="22.5" customHeight="1">
      <c r="A9" s="19" t="s">
        <v>153</v>
      </c>
      <c r="B9" s="114">
        <f>B5+B6+B7+B8</f>
        <v>11294643.890000001</v>
      </c>
      <c r="C9" s="114">
        <f>C5+C6+C7+C8</f>
        <v>12714936.76</v>
      </c>
      <c r="D9" s="88" t="s">
        <v>115</v>
      </c>
      <c r="E9" s="158">
        <f>E5+E6+E8</f>
        <v>9065476.1899999995</v>
      </c>
      <c r="F9" s="158">
        <f>F5+F6+F8</f>
        <v>11339820.18</v>
      </c>
    </row>
    <row r="10" spans="1:6" ht="22.5" customHeight="1">
      <c r="A10" s="19" t="s">
        <v>154</v>
      </c>
      <c r="B10" s="20">
        <v>0</v>
      </c>
      <c r="C10" s="20">
        <v>0</v>
      </c>
      <c r="D10" s="88" t="s">
        <v>116</v>
      </c>
      <c r="E10" s="94">
        <v>0</v>
      </c>
      <c r="F10" s="94">
        <v>0</v>
      </c>
    </row>
    <row r="11" spans="1:6" ht="22.5" customHeight="1">
      <c r="A11" s="19" t="s">
        <v>155</v>
      </c>
      <c r="B11" s="20">
        <v>0</v>
      </c>
      <c r="C11" s="20">
        <v>0</v>
      </c>
      <c r="D11" s="88" t="s">
        <v>117</v>
      </c>
      <c r="E11" s="94">
        <v>0</v>
      </c>
      <c r="F11" s="94">
        <v>0</v>
      </c>
    </row>
    <row r="12" spans="1:6" ht="22.5" customHeight="1">
      <c r="A12" s="19" t="s">
        <v>156</v>
      </c>
      <c r="B12" s="114">
        <f>B9+B10+B11</f>
        <v>11294643.890000001</v>
      </c>
      <c r="C12" s="114">
        <f>C9+C10+C11</f>
        <v>12714936.76</v>
      </c>
      <c r="D12" s="88" t="s">
        <v>118</v>
      </c>
      <c r="E12" s="158">
        <f>E9+E10+E11</f>
        <v>9065476.1899999995</v>
      </c>
      <c r="F12" s="158">
        <f>F9+F10+F11</f>
        <v>11339820.18</v>
      </c>
    </row>
    <row r="13" spans="1:6" ht="22.5" customHeight="1">
      <c r="A13" s="16" t="s">
        <v>42</v>
      </c>
      <c r="B13" s="68" t="s">
        <v>42</v>
      </c>
      <c r="C13" s="68" t="s">
        <v>42</v>
      </c>
      <c r="D13" s="88" t="s">
        <v>119</v>
      </c>
      <c r="E13" s="158">
        <f>B12-E12</f>
        <v>2229167.7000000011</v>
      </c>
      <c r="F13" s="158">
        <f>C12-F12</f>
        <v>1375116.58</v>
      </c>
    </row>
    <row r="14" spans="1:6" ht="22.5" customHeight="1">
      <c r="A14" s="19" t="s">
        <v>157</v>
      </c>
      <c r="B14" s="20">
        <v>6765935.21</v>
      </c>
      <c r="C14" s="114">
        <f>E14</f>
        <v>8995102.9100000001</v>
      </c>
      <c r="D14" s="88" t="s">
        <v>120</v>
      </c>
      <c r="E14" s="158">
        <f>B14+E13</f>
        <v>8995102.9100000001</v>
      </c>
      <c r="F14" s="158">
        <f>C14+F13</f>
        <v>10370219.49</v>
      </c>
    </row>
    <row r="15" spans="1:6" ht="22.5" customHeight="1">
      <c r="A15" s="16" t="s">
        <v>88</v>
      </c>
      <c r="B15" s="114">
        <f>B12+B14</f>
        <v>18060579.100000001</v>
      </c>
      <c r="C15" s="114">
        <f>C12+C14</f>
        <v>21710039.670000002</v>
      </c>
      <c r="D15" s="70" t="s">
        <v>88</v>
      </c>
      <c r="E15" s="158">
        <f>E12+E14</f>
        <v>18060579.100000001</v>
      </c>
      <c r="F15" s="158">
        <f>F12+F14</f>
        <v>21710039.670000002</v>
      </c>
    </row>
    <row r="16" spans="1:6" ht="15" customHeight="1">
      <c r="A16" s="2"/>
      <c r="B16" s="2"/>
      <c r="C16" s="2"/>
      <c r="D16" s="2"/>
      <c r="E16" s="2"/>
      <c r="F16" s="102" t="s">
        <v>198</v>
      </c>
    </row>
  </sheetData>
  <mergeCells count="2">
    <mergeCell ref="A1:F1"/>
    <mergeCell ref="E2:F2"/>
  </mergeCells>
  <phoneticPr fontId="12" type="noConversion"/>
  <printOptions horizontalCentered="1"/>
  <pageMargins left="0.99" right="0.39370078740157499" top="1.1811023622047201" bottom="1.1811023622047201" header="0.51180999999999999" footer="0.51180999999999999"/>
  <pageSetup paperSize="9" pageOrder="overThenDown" orientation="landscape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topLeftCell="C1" zoomScalePageLayoutView="60" workbookViewId="0">
      <selection activeCell="F15" sqref="F15"/>
    </sheetView>
  </sheetViews>
  <sheetFormatPr defaultColWidth="8" defaultRowHeight="14.25"/>
  <cols>
    <col min="1" max="1" width="30.25" style="1" customWidth="1"/>
    <col min="2" max="2" width="8" style="1"/>
    <col min="3" max="8" width="21.375" style="1" customWidth="1"/>
  </cols>
  <sheetData>
    <row r="1" spans="1:8" ht="35.25" customHeight="1">
      <c r="A1" s="240" t="s">
        <v>199</v>
      </c>
      <c r="B1" s="240"/>
      <c r="C1" s="240"/>
      <c r="D1" s="240"/>
      <c r="E1" s="240"/>
      <c r="F1" s="240"/>
      <c r="G1" s="240"/>
      <c r="H1" s="240"/>
    </row>
    <row r="2" spans="1:8" ht="15" customHeight="1">
      <c r="A2" s="104" t="s">
        <v>26</v>
      </c>
      <c r="B2" s="159"/>
      <c r="C2" s="159"/>
      <c r="D2" s="160"/>
      <c r="E2" s="160"/>
      <c r="F2" s="160"/>
      <c r="G2" s="160"/>
      <c r="H2" s="13" t="s">
        <v>20</v>
      </c>
    </row>
    <row r="3" spans="1:8" ht="37.5" customHeight="1">
      <c r="A3" s="112" t="s">
        <v>28</v>
      </c>
      <c r="B3" s="112" t="s">
        <v>200</v>
      </c>
      <c r="C3" s="16" t="s">
        <v>57</v>
      </c>
      <c r="D3" s="16" t="s">
        <v>58</v>
      </c>
      <c r="E3" s="16" t="s">
        <v>28</v>
      </c>
      <c r="F3" s="34" t="s">
        <v>200</v>
      </c>
      <c r="G3" s="16" t="s">
        <v>57</v>
      </c>
      <c r="H3" s="16" t="s">
        <v>58</v>
      </c>
    </row>
    <row r="4" spans="1:8" ht="22.5" customHeight="1">
      <c r="A4" s="161" t="s">
        <v>201</v>
      </c>
      <c r="B4" s="16" t="s">
        <v>42</v>
      </c>
      <c r="C4" s="34" t="s">
        <v>42</v>
      </c>
      <c r="D4" s="34" t="s">
        <v>42</v>
      </c>
      <c r="E4" s="161" t="s">
        <v>202</v>
      </c>
      <c r="F4" s="95" t="s">
        <v>42</v>
      </c>
      <c r="G4" s="34" t="s">
        <v>42</v>
      </c>
      <c r="H4" s="34" t="s">
        <v>42</v>
      </c>
    </row>
    <row r="5" spans="1:8" ht="22.5" customHeight="1">
      <c r="A5" s="161" t="s">
        <v>203</v>
      </c>
      <c r="B5" s="17" t="s">
        <v>204</v>
      </c>
      <c r="C5" s="162">
        <f>C6+C7+C8</f>
        <v>88066</v>
      </c>
      <c r="D5" s="163">
        <f>D6+D7+D8</f>
        <v>90441</v>
      </c>
      <c r="E5" s="164" t="s">
        <v>205</v>
      </c>
      <c r="F5" s="110" t="s">
        <v>206</v>
      </c>
      <c r="G5" s="195">
        <v>179605100</v>
      </c>
      <c r="H5" s="117">
        <f>G8</f>
        <v>167998900</v>
      </c>
    </row>
    <row r="6" spans="1:8" ht="22.5" customHeight="1">
      <c r="A6" s="161" t="s">
        <v>207</v>
      </c>
      <c r="B6" s="109" t="s">
        <v>204</v>
      </c>
      <c r="C6" s="194">
        <v>71187</v>
      </c>
      <c r="D6" s="167">
        <v>72845</v>
      </c>
      <c r="E6" s="164" t="s">
        <v>208</v>
      </c>
      <c r="F6" s="136" t="s">
        <v>206</v>
      </c>
      <c r="G6" s="195">
        <v>38947900</v>
      </c>
      <c r="H6" s="165">
        <v>10000000</v>
      </c>
    </row>
    <row r="7" spans="1:8" ht="22.5" customHeight="1">
      <c r="A7" s="161" t="s">
        <v>209</v>
      </c>
      <c r="B7" s="168" t="s">
        <v>204</v>
      </c>
      <c r="C7" s="194">
        <v>69</v>
      </c>
      <c r="D7" s="167">
        <v>65</v>
      </c>
      <c r="E7" s="164" t="s">
        <v>210</v>
      </c>
      <c r="F7" s="136" t="s">
        <v>206</v>
      </c>
      <c r="G7" s="195">
        <v>27341700</v>
      </c>
      <c r="H7" s="165">
        <v>0</v>
      </c>
    </row>
    <row r="8" spans="1:8" ht="22.5" customHeight="1">
      <c r="A8" s="161" t="s">
        <v>211</v>
      </c>
      <c r="B8" s="169" t="s">
        <v>204</v>
      </c>
      <c r="C8" s="194">
        <v>16810</v>
      </c>
      <c r="D8" s="167">
        <v>17531</v>
      </c>
      <c r="E8" s="170" t="s">
        <v>212</v>
      </c>
      <c r="F8" s="136" t="s">
        <v>206</v>
      </c>
      <c r="G8" s="117">
        <f>G5-G6+G7</f>
        <v>167998900</v>
      </c>
      <c r="H8" s="117">
        <f>H5-H6+H7</f>
        <v>157998900</v>
      </c>
    </row>
    <row r="9" spans="1:8" ht="22.5" customHeight="1">
      <c r="A9" s="161" t="s">
        <v>213</v>
      </c>
      <c r="B9" s="109" t="s">
        <v>204</v>
      </c>
      <c r="C9" s="194">
        <v>894</v>
      </c>
      <c r="D9" s="166">
        <v>1276</v>
      </c>
      <c r="E9" s="171" t="s">
        <v>214</v>
      </c>
      <c r="F9" s="136" t="s">
        <v>206</v>
      </c>
      <c r="G9" s="165">
        <v>0</v>
      </c>
      <c r="H9" s="165">
        <v>0</v>
      </c>
    </row>
    <row r="10" spans="1:8" ht="22.5" customHeight="1">
      <c r="A10" s="161" t="s">
        <v>215</v>
      </c>
      <c r="B10" s="109" t="s">
        <v>204</v>
      </c>
      <c r="C10" s="194">
        <v>238</v>
      </c>
      <c r="D10" s="166">
        <v>315</v>
      </c>
      <c r="E10" s="171" t="s">
        <v>216</v>
      </c>
      <c r="F10" s="136" t="s">
        <v>206</v>
      </c>
      <c r="G10" s="25">
        <v>0</v>
      </c>
      <c r="H10" s="25">
        <v>0</v>
      </c>
    </row>
    <row r="11" spans="1:8" ht="22.5" customHeight="1">
      <c r="A11" s="161" t="s">
        <v>217</v>
      </c>
      <c r="B11" s="109" t="s">
        <v>204</v>
      </c>
      <c r="C11" s="194">
        <v>49870</v>
      </c>
      <c r="D11" s="172">
        <v>52413</v>
      </c>
      <c r="E11" s="171" t="s">
        <v>218</v>
      </c>
      <c r="F11" s="136" t="s">
        <v>219</v>
      </c>
      <c r="G11" s="166">
        <v>65266</v>
      </c>
      <c r="H11" s="166">
        <v>68856</v>
      </c>
    </row>
    <row r="12" spans="1:8" ht="22.5" customHeight="1">
      <c r="A12" s="161" t="s">
        <v>220</v>
      </c>
      <c r="B12" s="16" t="s">
        <v>42</v>
      </c>
      <c r="C12" s="34" t="s">
        <v>42</v>
      </c>
      <c r="D12" s="90" t="s">
        <v>42</v>
      </c>
      <c r="E12" s="171" t="s">
        <v>221</v>
      </c>
      <c r="F12" s="136" t="s">
        <v>42</v>
      </c>
      <c r="G12" s="136" t="s">
        <v>42</v>
      </c>
      <c r="H12" s="136" t="s">
        <v>42</v>
      </c>
    </row>
    <row r="13" spans="1:8" ht="22.5" customHeight="1">
      <c r="A13" s="161" t="s">
        <v>222</v>
      </c>
      <c r="B13" s="109" t="s">
        <v>206</v>
      </c>
      <c r="C13" s="195">
        <v>1544737700</v>
      </c>
      <c r="D13" s="165">
        <v>1608803040.98</v>
      </c>
      <c r="E13" s="171" t="s">
        <v>223</v>
      </c>
      <c r="F13" s="136" t="s">
        <v>204</v>
      </c>
      <c r="G13" s="196">
        <v>15024</v>
      </c>
      <c r="H13" s="166">
        <f>H14+H15</f>
        <v>23174</v>
      </c>
    </row>
    <row r="14" spans="1:8" ht="22.5" customHeight="1">
      <c r="A14" s="161" t="s">
        <v>224</v>
      </c>
      <c r="B14" s="109" t="s">
        <v>206</v>
      </c>
      <c r="C14" s="195">
        <v>1838891700</v>
      </c>
      <c r="D14" s="165">
        <v>1835067053.55</v>
      </c>
      <c r="E14" s="171" t="s">
        <v>207</v>
      </c>
      <c r="F14" s="136" t="s">
        <v>204</v>
      </c>
      <c r="G14" s="196">
        <v>8920</v>
      </c>
      <c r="H14" s="166">
        <v>14579</v>
      </c>
    </row>
    <row r="15" spans="1:8" ht="22.5" customHeight="1">
      <c r="A15" s="161" t="s">
        <v>225</v>
      </c>
      <c r="B15" s="109" t="s">
        <v>226</v>
      </c>
      <c r="C15" s="117">
        <f>IF(C14&lt;&gt;0,(C24+G7)/C14*100,0)</f>
        <v>26.493180174232123</v>
      </c>
      <c r="D15" s="173">
        <f>IF(D14&lt;&gt;0,(D24+H7)/D14*100,0)</f>
        <v>25.617645573254315</v>
      </c>
      <c r="E15" s="174" t="s">
        <v>227</v>
      </c>
      <c r="F15" s="136" t="s">
        <v>204</v>
      </c>
      <c r="G15" s="196">
        <v>618</v>
      </c>
      <c r="H15" s="166">
        <v>8595</v>
      </c>
    </row>
    <row r="16" spans="1:8" ht="22.5" customHeight="1">
      <c r="A16" s="161" t="s">
        <v>228</v>
      </c>
      <c r="B16" s="109" t="s">
        <v>226</v>
      </c>
      <c r="C16" s="165">
        <v>20</v>
      </c>
      <c r="D16" s="175">
        <v>20</v>
      </c>
      <c r="E16" s="164" t="s">
        <v>229</v>
      </c>
      <c r="F16" s="136" t="s">
        <v>204</v>
      </c>
      <c r="G16" s="196">
        <v>14862</v>
      </c>
      <c r="H16" s="166">
        <v>14579</v>
      </c>
    </row>
    <row r="17" spans="1:8" ht="22.5" customHeight="1">
      <c r="A17" s="161" t="s">
        <v>230</v>
      </c>
      <c r="B17" s="109" t="s">
        <v>226</v>
      </c>
      <c r="C17" s="165">
        <v>8</v>
      </c>
      <c r="D17" s="175">
        <v>8</v>
      </c>
      <c r="E17" s="164" t="s">
        <v>231</v>
      </c>
      <c r="F17" s="136" t="s">
        <v>42</v>
      </c>
      <c r="G17" s="136" t="s">
        <v>42</v>
      </c>
      <c r="H17" s="136" t="s">
        <v>42</v>
      </c>
    </row>
    <row r="18" spans="1:8" ht="22.5" customHeight="1">
      <c r="A18" s="161" t="s">
        <v>232</v>
      </c>
      <c r="B18" s="168" t="s">
        <v>226</v>
      </c>
      <c r="C18" s="165">
        <v>20</v>
      </c>
      <c r="D18" s="175">
        <v>20</v>
      </c>
      <c r="E18" s="164" t="s">
        <v>222</v>
      </c>
      <c r="F18" s="136" t="s">
        <v>206</v>
      </c>
      <c r="G18" s="197">
        <v>1015643800</v>
      </c>
      <c r="H18" s="165">
        <v>984097535.75999999</v>
      </c>
    </row>
    <row r="19" spans="1:8" ht="22.5" customHeight="1">
      <c r="A19" s="161" t="s">
        <v>233</v>
      </c>
      <c r="B19" s="169" t="s">
        <v>42</v>
      </c>
      <c r="C19" s="46" t="s">
        <v>42</v>
      </c>
      <c r="D19" s="96" t="s">
        <v>42</v>
      </c>
      <c r="E19" s="164" t="s">
        <v>224</v>
      </c>
      <c r="F19" s="136" t="s">
        <v>206</v>
      </c>
      <c r="G19" s="197">
        <v>1015643800</v>
      </c>
      <c r="H19" s="165">
        <v>984097535.75999999</v>
      </c>
    </row>
    <row r="20" spans="1:8" ht="22.5" customHeight="1">
      <c r="A20" s="161" t="s">
        <v>234</v>
      </c>
      <c r="B20" s="109" t="s">
        <v>204</v>
      </c>
      <c r="C20" s="194">
        <v>14667</v>
      </c>
      <c r="D20" s="167">
        <v>15234</v>
      </c>
      <c r="E20" s="164" t="s">
        <v>235</v>
      </c>
      <c r="F20" s="136" t="s">
        <v>226</v>
      </c>
      <c r="G20" s="117">
        <v>26.65</v>
      </c>
      <c r="H20" s="117">
        <v>28</v>
      </c>
    </row>
    <row r="21" spans="1:8" ht="22.5" customHeight="1">
      <c r="A21" s="161" t="s">
        <v>236</v>
      </c>
      <c r="B21" s="17" t="s">
        <v>204</v>
      </c>
      <c r="C21" s="194">
        <v>10731</v>
      </c>
      <c r="D21" s="167">
        <v>11431</v>
      </c>
      <c r="E21" s="164" t="s">
        <v>237</v>
      </c>
      <c r="F21" s="136" t="s">
        <v>42</v>
      </c>
      <c r="G21" s="136" t="s">
        <v>42</v>
      </c>
      <c r="H21" s="136" t="s">
        <v>42</v>
      </c>
    </row>
    <row r="22" spans="1:8" ht="22.5" customHeight="1">
      <c r="A22" s="161" t="s">
        <v>238</v>
      </c>
      <c r="B22" s="176" t="s">
        <v>206</v>
      </c>
      <c r="C22" s="195">
        <v>294154000</v>
      </c>
      <c r="D22" s="175">
        <v>226744233.78999999</v>
      </c>
      <c r="E22" s="164" t="s">
        <v>239</v>
      </c>
      <c r="F22" s="136" t="s">
        <v>204</v>
      </c>
      <c r="G22" s="198">
        <v>217930</v>
      </c>
      <c r="H22" s="166">
        <v>224966</v>
      </c>
    </row>
    <row r="23" spans="1:8" ht="22.5" customHeight="1">
      <c r="A23" s="177" t="s">
        <v>240</v>
      </c>
      <c r="B23" s="92" t="s">
        <v>42</v>
      </c>
      <c r="C23" s="46" t="s">
        <v>42</v>
      </c>
      <c r="D23" s="96" t="s">
        <v>42</v>
      </c>
      <c r="E23" s="170" t="s">
        <v>241</v>
      </c>
      <c r="F23" s="136" t="s">
        <v>204</v>
      </c>
      <c r="G23" s="196">
        <v>117713</v>
      </c>
      <c r="H23" s="166">
        <v>123250</v>
      </c>
    </row>
    <row r="24" spans="1:8" ht="22.5" customHeight="1">
      <c r="A24" s="32" t="s">
        <v>242</v>
      </c>
      <c r="B24" s="176" t="s">
        <v>206</v>
      </c>
      <c r="C24" s="195">
        <v>459839191.29000002</v>
      </c>
      <c r="D24" s="165">
        <v>470100973.81</v>
      </c>
      <c r="E24" s="18" t="s">
        <v>42</v>
      </c>
      <c r="F24" s="18" t="s">
        <v>42</v>
      </c>
      <c r="G24" s="18" t="s">
        <v>42</v>
      </c>
      <c r="H24" s="18" t="s">
        <v>42</v>
      </c>
    </row>
    <row r="25" spans="1:8" ht="15" customHeight="1">
      <c r="A25" s="50"/>
      <c r="B25" s="50"/>
      <c r="C25" s="50"/>
      <c r="D25" s="50"/>
      <c r="E25" s="50"/>
      <c r="F25" s="50"/>
      <c r="G25" s="50"/>
      <c r="H25" s="97" t="s">
        <v>243</v>
      </c>
    </row>
  </sheetData>
  <mergeCells count="1">
    <mergeCell ref="A1:H1"/>
  </mergeCells>
  <phoneticPr fontId="12" type="noConversion"/>
  <printOptions horizontalCentered="1"/>
  <pageMargins left="0.78740157480314998" right="0.78740157480314998" top="1.1811023622047201" bottom="1.1811023622047201" header="0.51180999999999999" footer="0.51180999999999999"/>
  <pageSetup paperSize="9" scale="73" pageOrder="overThenDown" orientation="landscape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showGridLines="0" topLeftCell="C10" zoomScalePageLayoutView="60" workbookViewId="0">
      <selection activeCell="G22" sqref="G22"/>
    </sheetView>
  </sheetViews>
  <sheetFormatPr defaultColWidth="8" defaultRowHeight="14.25"/>
  <cols>
    <col min="1" max="1" width="26.5" style="1" customWidth="1"/>
    <col min="2" max="2" width="8" style="1"/>
    <col min="3" max="8" width="21.375" style="1" customWidth="1"/>
  </cols>
  <sheetData>
    <row r="1" spans="1:8" ht="35.25" customHeight="1">
      <c r="A1" s="223" t="s">
        <v>244</v>
      </c>
      <c r="B1" s="223"/>
      <c r="C1" s="223"/>
      <c r="D1" s="223"/>
      <c r="E1" s="223"/>
      <c r="F1" s="223"/>
      <c r="G1" s="223"/>
      <c r="H1" s="223"/>
    </row>
    <row r="2" spans="1:8" ht="15" customHeight="1">
      <c r="A2" s="104" t="s">
        <v>26</v>
      </c>
      <c r="B2" s="15"/>
      <c r="C2" s="15"/>
      <c r="D2" s="15"/>
      <c r="E2" s="15"/>
      <c r="F2" s="15"/>
      <c r="G2" s="15"/>
      <c r="H2" s="13" t="s">
        <v>22</v>
      </c>
    </row>
    <row r="3" spans="1:8" ht="37.5" customHeight="1">
      <c r="A3" s="16" t="s">
        <v>28</v>
      </c>
      <c r="B3" s="16" t="s">
        <v>200</v>
      </c>
      <c r="C3" s="16" t="s">
        <v>57</v>
      </c>
      <c r="D3" s="16" t="s">
        <v>58</v>
      </c>
      <c r="E3" s="16" t="s">
        <v>28</v>
      </c>
      <c r="F3" s="16" t="s">
        <v>200</v>
      </c>
      <c r="G3" s="16" t="s">
        <v>57</v>
      </c>
      <c r="H3" s="16" t="s">
        <v>58</v>
      </c>
    </row>
    <row r="4" spans="1:8" ht="22.5" customHeight="1">
      <c r="A4" s="178" t="s">
        <v>245</v>
      </c>
      <c r="B4" s="16" t="s">
        <v>42</v>
      </c>
      <c r="C4" s="108" t="s">
        <v>42</v>
      </c>
      <c r="D4" s="108" t="s">
        <v>42</v>
      </c>
      <c r="E4" s="119" t="s">
        <v>246</v>
      </c>
      <c r="F4" s="16" t="s">
        <v>42</v>
      </c>
      <c r="G4" s="108" t="s">
        <v>42</v>
      </c>
      <c r="H4" s="108" t="s">
        <v>42</v>
      </c>
    </row>
    <row r="5" spans="1:8" ht="22.5" customHeight="1">
      <c r="A5" s="98" t="s">
        <v>247</v>
      </c>
      <c r="B5" s="108" t="s">
        <v>204</v>
      </c>
      <c r="C5" s="179">
        <f>C6+C8</f>
        <v>66460</v>
      </c>
      <c r="D5" s="179">
        <f>D6+D8</f>
        <v>65330</v>
      </c>
      <c r="E5" s="119" t="s">
        <v>248</v>
      </c>
      <c r="F5" s="16" t="s">
        <v>204</v>
      </c>
      <c r="G5" s="180">
        <v>0</v>
      </c>
      <c r="H5" s="180">
        <v>0</v>
      </c>
    </row>
    <row r="6" spans="1:8" ht="22.5" customHeight="1">
      <c r="A6" s="178" t="s">
        <v>249</v>
      </c>
      <c r="B6" s="108" t="s">
        <v>204</v>
      </c>
      <c r="C6" s="180">
        <v>45311</v>
      </c>
      <c r="D6" s="180">
        <v>44136</v>
      </c>
      <c r="E6" s="119" t="s">
        <v>250</v>
      </c>
      <c r="F6" s="181" t="s">
        <v>251</v>
      </c>
      <c r="G6" s="126">
        <f>G7+G8</f>
        <v>0</v>
      </c>
      <c r="H6" s="126">
        <f>H7+H8</f>
        <v>0</v>
      </c>
    </row>
    <row r="7" spans="1:8" ht="22.5" customHeight="1">
      <c r="A7" s="182" t="s">
        <v>252</v>
      </c>
      <c r="B7" s="181" t="s">
        <v>204</v>
      </c>
      <c r="C7" s="180">
        <v>0</v>
      </c>
      <c r="D7" s="180">
        <v>0</v>
      </c>
      <c r="E7" s="183" t="s">
        <v>253</v>
      </c>
      <c r="F7" s="136" t="s">
        <v>251</v>
      </c>
      <c r="G7" s="25">
        <v>0</v>
      </c>
      <c r="H7" s="25">
        <v>0</v>
      </c>
    </row>
    <row r="8" spans="1:8" ht="22.5" customHeight="1">
      <c r="A8" s="184" t="s">
        <v>254</v>
      </c>
      <c r="B8" s="156" t="s">
        <v>204</v>
      </c>
      <c r="C8" s="180">
        <v>21149</v>
      </c>
      <c r="D8" s="185">
        <v>21194</v>
      </c>
      <c r="E8" s="186" t="s">
        <v>255</v>
      </c>
      <c r="F8" s="187" t="s">
        <v>251</v>
      </c>
      <c r="G8" s="31">
        <v>0</v>
      </c>
      <c r="H8" s="31">
        <v>0</v>
      </c>
    </row>
    <row r="9" spans="1:8" ht="22.5" customHeight="1">
      <c r="A9" s="184" t="s">
        <v>256</v>
      </c>
      <c r="B9" s="156" t="s">
        <v>204</v>
      </c>
      <c r="C9" s="180">
        <v>56624</v>
      </c>
      <c r="D9" s="185">
        <v>56235</v>
      </c>
      <c r="E9" s="32" t="s">
        <v>257</v>
      </c>
      <c r="F9" s="108" t="s">
        <v>42</v>
      </c>
      <c r="G9" s="121" t="s">
        <v>42</v>
      </c>
      <c r="H9" s="121" t="s">
        <v>42</v>
      </c>
    </row>
    <row r="10" spans="1:8" ht="22.5" customHeight="1">
      <c r="A10" s="184" t="s">
        <v>258</v>
      </c>
      <c r="B10" s="156" t="s">
        <v>42</v>
      </c>
      <c r="C10" s="121" t="s">
        <v>42</v>
      </c>
      <c r="D10" s="188" t="s">
        <v>42</v>
      </c>
      <c r="E10" s="32" t="s">
        <v>259</v>
      </c>
      <c r="F10" s="108" t="s">
        <v>204</v>
      </c>
      <c r="G10" s="180">
        <v>0</v>
      </c>
      <c r="H10" s="180">
        <v>0</v>
      </c>
    </row>
    <row r="11" spans="1:8" ht="22.5" customHeight="1">
      <c r="A11" s="55" t="s">
        <v>260</v>
      </c>
      <c r="B11" s="156" t="s">
        <v>206</v>
      </c>
      <c r="C11" s="199">
        <v>2217370000</v>
      </c>
      <c r="D11" s="134">
        <v>3121915091.71</v>
      </c>
      <c r="E11" s="38" t="s">
        <v>261</v>
      </c>
      <c r="F11" s="108" t="s">
        <v>262</v>
      </c>
      <c r="G11" s="114">
        <v>0</v>
      </c>
      <c r="H11" s="114">
        <v>0</v>
      </c>
    </row>
    <row r="12" spans="1:8" ht="22.5" customHeight="1">
      <c r="A12" s="99" t="s">
        <v>263</v>
      </c>
      <c r="B12" s="156" t="s">
        <v>206</v>
      </c>
      <c r="C12" s="199">
        <v>2022380000</v>
      </c>
      <c r="D12" s="133">
        <v>2882702620.7199998</v>
      </c>
      <c r="E12" s="108" t="s">
        <v>42</v>
      </c>
      <c r="F12" s="108" t="s">
        <v>42</v>
      </c>
      <c r="G12" s="108" t="s">
        <v>42</v>
      </c>
      <c r="H12" s="108" t="s">
        <v>42</v>
      </c>
    </row>
    <row r="13" spans="1:8" ht="22.5" customHeight="1">
      <c r="A13" s="184" t="s">
        <v>264</v>
      </c>
      <c r="B13" s="156" t="s">
        <v>206</v>
      </c>
      <c r="C13" s="133">
        <v>0</v>
      </c>
      <c r="D13" s="133">
        <v>0</v>
      </c>
      <c r="E13" s="108" t="s">
        <v>42</v>
      </c>
      <c r="F13" s="108" t="s">
        <v>42</v>
      </c>
      <c r="G13" s="108" t="s">
        <v>42</v>
      </c>
      <c r="H13" s="108" t="s">
        <v>42</v>
      </c>
    </row>
    <row r="14" spans="1:8" ht="22.5" customHeight="1">
      <c r="A14" s="184" t="s">
        <v>265</v>
      </c>
      <c r="B14" s="156" t="s">
        <v>206</v>
      </c>
      <c r="C14" s="133">
        <v>0</v>
      </c>
      <c r="D14" s="133">
        <v>0</v>
      </c>
      <c r="E14" s="108" t="s">
        <v>42</v>
      </c>
      <c r="F14" s="108" t="s">
        <v>42</v>
      </c>
      <c r="G14" s="108" t="s">
        <v>42</v>
      </c>
      <c r="H14" s="108" t="s">
        <v>42</v>
      </c>
    </row>
    <row r="15" spans="1:8" ht="22.5" customHeight="1">
      <c r="A15" s="100" t="s">
        <v>266</v>
      </c>
      <c r="B15" s="189" t="s">
        <v>206</v>
      </c>
      <c r="C15" s="133">
        <v>0</v>
      </c>
      <c r="D15" s="133">
        <v>0</v>
      </c>
      <c r="E15" s="181" t="s">
        <v>42</v>
      </c>
      <c r="F15" s="108" t="s">
        <v>42</v>
      </c>
      <c r="G15" s="108" t="s">
        <v>42</v>
      </c>
      <c r="H15" s="108" t="s">
        <v>42</v>
      </c>
    </row>
    <row r="16" spans="1:8" ht="22.5" customHeight="1">
      <c r="A16" s="178" t="s">
        <v>267</v>
      </c>
      <c r="B16" s="108" t="s">
        <v>42</v>
      </c>
      <c r="C16" s="108" t="s">
        <v>42</v>
      </c>
      <c r="D16" s="108" t="s">
        <v>42</v>
      </c>
      <c r="E16" s="190" t="s">
        <v>268</v>
      </c>
      <c r="F16" s="108" t="s">
        <v>42</v>
      </c>
      <c r="G16" s="108" t="s">
        <v>42</v>
      </c>
      <c r="H16" s="108" t="s">
        <v>42</v>
      </c>
    </row>
    <row r="17" spans="1:8" ht="22.5" customHeight="1">
      <c r="A17" s="178" t="s">
        <v>248</v>
      </c>
      <c r="B17" s="108" t="s">
        <v>204</v>
      </c>
      <c r="C17" s="180">
        <v>0</v>
      </c>
      <c r="D17" s="180">
        <v>0</v>
      </c>
      <c r="E17" s="119" t="s">
        <v>248</v>
      </c>
      <c r="F17" s="108" t="s">
        <v>204</v>
      </c>
      <c r="G17" s="180">
        <v>606020</v>
      </c>
      <c r="H17" s="180">
        <v>607860</v>
      </c>
    </row>
    <row r="18" spans="1:8" ht="22.5" customHeight="1">
      <c r="A18" s="182" t="s">
        <v>250</v>
      </c>
      <c r="B18" s="181" t="s">
        <v>251</v>
      </c>
      <c r="C18" s="114">
        <f>C19+C20</f>
        <v>0</v>
      </c>
      <c r="D18" s="114">
        <f>D19+D20</f>
        <v>0</v>
      </c>
      <c r="E18" s="191" t="s">
        <v>250</v>
      </c>
      <c r="F18" s="16" t="s">
        <v>251</v>
      </c>
      <c r="G18" s="126">
        <f>G19+G20</f>
        <v>670</v>
      </c>
      <c r="H18" s="126">
        <f>H19+H20</f>
        <v>770</v>
      </c>
    </row>
    <row r="19" spans="1:8" ht="22.5" customHeight="1">
      <c r="A19" s="101" t="s">
        <v>253</v>
      </c>
      <c r="B19" s="48" t="s">
        <v>262</v>
      </c>
      <c r="C19" s="133">
        <v>0</v>
      </c>
      <c r="D19" s="134">
        <v>0</v>
      </c>
      <c r="E19" s="32" t="s">
        <v>253</v>
      </c>
      <c r="F19" s="192" t="s">
        <v>251</v>
      </c>
      <c r="G19" s="25">
        <v>180</v>
      </c>
      <c r="H19" s="25">
        <v>250</v>
      </c>
    </row>
    <row r="20" spans="1:8" ht="22.5" customHeight="1">
      <c r="A20" s="101" t="s">
        <v>255</v>
      </c>
      <c r="B20" s="48" t="s">
        <v>262</v>
      </c>
      <c r="C20" s="133">
        <v>0</v>
      </c>
      <c r="D20" s="134">
        <v>0</v>
      </c>
      <c r="E20" s="32" t="s">
        <v>255</v>
      </c>
      <c r="F20" s="176" t="s">
        <v>251</v>
      </c>
      <c r="G20" s="25">
        <v>490</v>
      </c>
      <c r="H20" s="25">
        <v>520</v>
      </c>
    </row>
    <row r="21" spans="1:8" ht="22.5" customHeight="1">
      <c r="A21" s="101" t="s">
        <v>257</v>
      </c>
      <c r="B21" s="48" t="s">
        <v>42</v>
      </c>
      <c r="C21" s="108" t="s">
        <v>42</v>
      </c>
      <c r="D21" s="192" t="s">
        <v>42</v>
      </c>
      <c r="E21" s="101" t="s">
        <v>257</v>
      </c>
      <c r="F21" s="18" t="s">
        <v>42</v>
      </c>
      <c r="G21" s="84" t="s">
        <v>42</v>
      </c>
      <c r="H21" s="84" t="s">
        <v>42</v>
      </c>
    </row>
    <row r="22" spans="1:8" ht="22.5" customHeight="1">
      <c r="A22" s="101" t="s">
        <v>259</v>
      </c>
      <c r="B22" s="48" t="s">
        <v>204</v>
      </c>
      <c r="C22" s="180">
        <v>0</v>
      </c>
      <c r="D22" s="185">
        <v>0</v>
      </c>
      <c r="E22" s="99" t="s">
        <v>259</v>
      </c>
      <c r="F22" s="48" t="s">
        <v>204</v>
      </c>
      <c r="G22" s="180">
        <v>599083</v>
      </c>
      <c r="H22" s="180">
        <v>607860</v>
      </c>
    </row>
    <row r="23" spans="1:8" ht="22.5" customHeight="1">
      <c r="A23" s="101" t="s">
        <v>261</v>
      </c>
      <c r="B23" s="48" t="s">
        <v>262</v>
      </c>
      <c r="C23" s="126">
        <v>0</v>
      </c>
      <c r="D23" s="140">
        <v>0</v>
      </c>
      <c r="E23" s="99" t="s">
        <v>261</v>
      </c>
      <c r="F23" s="48" t="s">
        <v>262</v>
      </c>
      <c r="G23" s="126">
        <v>30</v>
      </c>
      <c r="H23" s="126">
        <v>30</v>
      </c>
    </row>
    <row r="24" spans="1:8" ht="15" customHeight="1">
      <c r="A24" s="2"/>
      <c r="B24" s="2"/>
      <c r="C24" s="2"/>
      <c r="D24" s="2"/>
      <c r="E24" s="2"/>
      <c r="F24" s="2"/>
      <c r="G24" s="2"/>
      <c r="H24" s="8" t="s">
        <v>269</v>
      </c>
    </row>
  </sheetData>
  <mergeCells count="1">
    <mergeCell ref="A1:H1"/>
  </mergeCells>
  <phoneticPr fontId="12" type="noConversion"/>
  <printOptions horizontalCentered="1" verticalCentered="1"/>
  <pageMargins left="0.78740157480314998" right="0.78740157480314998" top="1.1811023622047201" bottom="1.1811023622047201" header="0.51180999999999999" footer="0.51180999999999999"/>
  <pageSetup paperSize="9" scale="76" pageOrder="overThenDown" orientation="landscape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3"/>
  <sheetViews>
    <sheetView showGridLines="0" showZeros="0" tabSelected="1" zoomScalePageLayoutView="60" workbookViewId="0">
      <selection activeCell="K12" sqref="K12"/>
    </sheetView>
  </sheetViews>
  <sheetFormatPr defaultColWidth="8" defaultRowHeight="14.25"/>
  <cols>
    <col min="1" max="1" width="17.875" style="1" customWidth="1"/>
    <col min="2" max="2" width="6.375" style="1" customWidth="1"/>
    <col min="3" max="3" width="10.75" style="1" customWidth="1"/>
    <col min="4" max="4" width="11.375" style="1" customWidth="1"/>
    <col min="5" max="5" width="17.875" style="1" customWidth="1"/>
    <col min="6" max="6" width="4.625" style="1" customWidth="1"/>
    <col min="7" max="8" width="17.875" style="1" customWidth="1"/>
  </cols>
  <sheetData>
    <row r="1" spans="1:8" ht="35.25" customHeight="1">
      <c r="A1" s="241" t="s">
        <v>270</v>
      </c>
      <c r="B1" s="241"/>
      <c r="C1" s="241"/>
      <c r="D1" s="241"/>
      <c r="E1" s="241"/>
      <c r="F1" s="241"/>
      <c r="G1" s="241"/>
      <c r="H1" s="241"/>
    </row>
    <row r="2" spans="1:8" s="203" customFormat="1" ht="12">
      <c r="A2" s="200" t="s">
        <v>26</v>
      </c>
      <c r="B2" s="201"/>
      <c r="C2" s="201"/>
      <c r="D2" s="201"/>
      <c r="E2" s="201"/>
      <c r="F2" s="201"/>
      <c r="G2" s="201"/>
      <c r="H2" s="202" t="s">
        <v>24</v>
      </c>
    </row>
    <row r="3" spans="1:8" s="203" customFormat="1" ht="35.25" customHeight="1">
      <c r="A3" s="204" t="s">
        <v>28</v>
      </c>
      <c r="B3" s="204" t="s">
        <v>200</v>
      </c>
      <c r="C3" s="204" t="s">
        <v>57</v>
      </c>
      <c r="D3" s="204" t="s">
        <v>58</v>
      </c>
      <c r="E3" s="205" t="s">
        <v>28</v>
      </c>
      <c r="F3" s="205" t="s">
        <v>200</v>
      </c>
      <c r="G3" s="204" t="s">
        <v>57</v>
      </c>
      <c r="H3" s="204" t="s">
        <v>58</v>
      </c>
    </row>
    <row r="4" spans="1:8" s="203" customFormat="1" ht="36" customHeight="1">
      <c r="A4" s="206" t="s">
        <v>271</v>
      </c>
      <c r="B4" s="204" t="s">
        <v>42</v>
      </c>
      <c r="C4" s="204" t="s">
        <v>42</v>
      </c>
      <c r="D4" s="207" t="s">
        <v>42</v>
      </c>
      <c r="E4" s="208" t="s">
        <v>272</v>
      </c>
      <c r="F4" s="204" t="s">
        <v>42</v>
      </c>
      <c r="G4" s="204" t="s">
        <v>42</v>
      </c>
      <c r="H4" s="204" t="s">
        <v>42</v>
      </c>
    </row>
    <row r="5" spans="1:8" s="203" customFormat="1" ht="36" customHeight="1">
      <c r="A5" s="209" t="s">
        <v>247</v>
      </c>
      <c r="B5" s="204" t="s">
        <v>204</v>
      </c>
      <c r="C5" s="210">
        <v>0</v>
      </c>
      <c r="D5" s="210">
        <v>0</v>
      </c>
      <c r="E5" s="208" t="s">
        <v>273</v>
      </c>
      <c r="F5" s="204" t="s">
        <v>204</v>
      </c>
      <c r="G5" s="210">
        <v>0</v>
      </c>
      <c r="H5" s="210">
        <v>0</v>
      </c>
    </row>
    <row r="6" spans="1:8" s="203" customFormat="1" ht="36" customHeight="1">
      <c r="A6" s="209" t="s">
        <v>274</v>
      </c>
      <c r="B6" s="204" t="s">
        <v>42</v>
      </c>
      <c r="C6" s="204" t="s">
        <v>42</v>
      </c>
      <c r="D6" s="204" t="s">
        <v>42</v>
      </c>
      <c r="E6" s="208" t="s">
        <v>275</v>
      </c>
      <c r="F6" s="211" t="s">
        <v>206</v>
      </c>
      <c r="G6" s="212">
        <v>0</v>
      </c>
      <c r="H6" s="212">
        <v>0</v>
      </c>
    </row>
    <row r="7" spans="1:8" s="203" customFormat="1" ht="36" customHeight="1">
      <c r="A7" s="209" t="s">
        <v>260</v>
      </c>
      <c r="B7" s="211" t="s">
        <v>206</v>
      </c>
      <c r="C7" s="212">
        <v>0</v>
      </c>
      <c r="D7" s="212">
        <v>0</v>
      </c>
      <c r="E7" s="219" t="s">
        <v>276</v>
      </c>
      <c r="F7" s="204" t="s">
        <v>204</v>
      </c>
      <c r="G7" s="213">
        <v>0</v>
      </c>
      <c r="H7" s="213">
        <v>0</v>
      </c>
    </row>
    <row r="8" spans="1:8" s="203" customFormat="1" ht="36" customHeight="1">
      <c r="A8" s="209" t="s">
        <v>263</v>
      </c>
      <c r="B8" s="211" t="s">
        <v>206</v>
      </c>
      <c r="C8" s="212">
        <v>0</v>
      </c>
      <c r="D8" s="212">
        <v>0</v>
      </c>
      <c r="E8" s="214" t="s">
        <v>277</v>
      </c>
      <c r="F8" s="204" t="s">
        <v>42</v>
      </c>
      <c r="G8" s="204" t="s">
        <v>42</v>
      </c>
      <c r="H8" s="204" t="s">
        <v>42</v>
      </c>
    </row>
    <row r="9" spans="1:8" s="203" customFormat="1" ht="36" customHeight="1">
      <c r="A9" s="209" t="s">
        <v>278</v>
      </c>
      <c r="B9" s="204" t="s">
        <v>204</v>
      </c>
      <c r="C9" s="210">
        <v>0</v>
      </c>
      <c r="D9" s="210">
        <v>0</v>
      </c>
      <c r="E9" s="220" t="s">
        <v>247</v>
      </c>
      <c r="F9" s="204" t="s">
        <v>204</v>
      </c>
      <c r="G9" s="210">
        <v>45311</v>
      </c>
      <c r="H9" s="210">
        <v>44290</v>
      </c>
    </row>
    <row r="10" spans="1:8" s="203" customFormat="1" ht="36" customHeight="1">
      <c r="A10" s="209" t="s">
        <v>279</v>
      </c>
      <c r="B10" s="204" t="s">
        <v>280</v>
      </c>
      <c r="C10" s="210">
        <v>0</v>
      </c>
      <c r="D10" s="210">
        <v>0</v>
      </c>
      <c r="E10" s="220" t="s">
        <v>274</v>
      </c>
      <c r="F10" s="211" t="s">
        <v>206</v>
      </c>
      <c r="G10" s="215">
        <v>2386160000</v>
      </c>
      <c r="H10" s="212">
        <v>2876008353.5999999</v>
      </c>
    </row>
    <row r="11" spans="1:8" s="203" customFormat="1" ht="36" customHeight="1">
      <c r="A11" s="209" t="s">
        <v>281</v>
      </c>
      <c r="B11" s="204" t="s">
        <v>204</v>
      </c>
      <c r="C11" s="210">
        <v>0</v>
      </c>
      <c r="D11" s="210">
        <v>0</v>
      </c>
      <c r="E11" s="220" t="s">
        <v>282</v>
      </c>
      <c r="F11" s="204" t="s">
        <v>283</v>
      </c>
      <c r="G11" s="216">
        <v>4347</v>
      </c>
      <c r="H11" s="210">
        <v>1107</v>
      </c>
    </row>
    <row r="12" spans="1:8" s="203" customFormat="1" ht="36" customHeight="1">
      <c r="A12" s="217" t="s">
        <v>284</v>
      </c>
      <c r="B12" s="218" t="s">
        <v>204</v>
      </c>
      <c r="C12" s="210">
        <v>0</v>
      </c>
      <c r="D12" s="210">
        <v>0</v>
      </c>
      <c r="E12" s="220" t="s">
        <v>285</v>
      </c>
      <c r="F12" s="204" t="s">
        <v>283</v>
      </c>
      <c r="G12" s="216">
        <v>206</v>
      </c>
      <c r="H12" s="210">
        <v>291</v>
      </c>
    </row>
    <row r="13" spans="1:8">
      <c r="A13" s="2"/>
      <c r="B13" s="2"/>
      <c r="C13" s="2"/>
      <c r="D13" s="2"/>
      <c r="E13" s="2"/>
      <c r="F13" s="2"/>
      <c r="G13" s="2"/>
      <c r="H13" s="102" t="s">
        <v>286</v>
      </c>
    </row>
  </sheetData>
  <mergeCells count="1">
    <mergeCell ref="A1:H1"/>
  </mergeCells>
  <phoneticPr fontId="12" type="noConversion"/>
  <printOptions horizontalCentered="1" verticalCentered="1"/>
  <pageMargins left="0.78740157480314998" right="0.78740157480314998" top="1.1811023622047201" bottom="1.1811023622047201" header="0.51180999999999999" footer="0.51180999999999999"/>
  <pageSetup paperSize="9" pageOrder="overThenDown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生育预算表</vt:lpstr>
      <vt:lpstr>基本养老基础资料表</vt:lpstr>
      <vt:lpstr>基本医疗基础资料表</vt:lpstr>
      <vt:lpstr>失业工伤生育基础资料表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cw1</cp:lastModifiedBy>
  <cp:lastPrinted>2019-03-12T07:38:42Z</cp:lastPrinted>
  <dcterms:created xsi:type="dcterms:W3CDTF">2019-02-18T10:58:17Z</dcterms:created>
  <dcterms:modified xsi:type="dcterms:W3CDTF">2019-03-18T03:17:15Z</dcterms:modified>
</cp:coreProperties>
</file>