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defaultThemeVersion="124226"/>
  <bookViews>
    <workbookView xWindow="0" yWindow="0" windowWidth="11700" windowHeight="8535" activeTab="2"/>
  </bookViews>
  <sheets>
    <sheet name="职工基本医疗预算表" sheetId="8" r:id="rId1"/>
    <sheet name="城乡居民基本医疗预算表" sheetId="9" r:id="rId2"/>
    <sheet name="基本医疗基础资料表" sheetId="13" r:id="rId3"/>
  </sheets>
  <calcPr calcId="125725"/>
</workbook>
</file>

<file path=xl/calcChain.xml><?xml version="1.0" encoding="utf-8"?>
<calcChain xmlns="http://schemas.openxmlformats.org/spreadsheetml/2006/main">
  <c r="D17" i="13"/>
  <c r="D13"/>
  <c r="C13"/>
  <c r="H12"/>
  <c r="G12"/>
  <c r="D12"/>
  <c r="C12"/>
  <c r="H5"/>
  <c r="G5"/>
  <c r="D5"/>
  <c r="C5"/>
  <c r="F20" i="9"/>
  <c r="E20"/>
  <c r="C20"/>
  <c r="B20"/>
  <c r="F19"/>
  <c r="E19"/>
  <c r="C19"/>
  <c r="F18"/>
  <c r="E18"/>
  <c r="F17"/>
  <c r="E17"/>
  <c r="C17"/>
  <c r="B17"/>
  <c r="F14"/>
  <c r="E14"/>
  <c r="C14"/>
  <c r="B14"/>
  <c r="I35" i="8"/>
  <c r="H35"/>
  <c r="G35"/>
  <c r="F35"/>
  <c r="E35"/>
  <c r="D35"/>
  <c r="C35"/>
  <c r="B35"/>
  <c r="I34"/>
  <c r="H34"/>
  <c r="G34"/>
  <c r="F34"/>
  <c r="E34"/>
  <c r="D34"/>
  <c r="C34"/>
  <c r="B34"/>
  <c r="I33"/>
  <c r="H33"/>
  <c r="G33"/>
  <c r="F33"/>
  <c r="E33"/>
  <c r="D33"/>
  <c r="C33"/>
  <c r="B33"/>
  <c r="I32"/>
  <c r="H32"/>
  <c r="G32"/>
  <c r="F32"/>
  <c r="E32"/>
  <c r="D32"/>
  <c r="C32"/>
  <c r="B32"/>
  <c r="F31"/>
  <c r="B31"/>
  <c r="F30"/>
  <c r="B30"/>
  <c r="I29"/>
  <c r="H29"/>
  <c r="G29"/>
  <c r="F29"/>
  <c r="E29"/>
  <c r="D29"/>
  <c r="C29"/>
  <c r="B29"/>
  <c r="F28"/>
  <c r="B28"/>
  <c r="F27"/>
  <c r="B27"/>
  <c r="F26"/>
  <c r="B26"/>
  <c r="F25"/>
  <c r="B25"/>
  <c r="F24"/>
  <c r="B24"/>
  <c r="F23"/>
  <c r="B23"/>
  <c r="F22"/>
  <c r="B22"/>
  <c r="I19"/>
  <c r="H19"/>
  <c r="G19"/>
  <c r="F19"/>
  <c r="E19"/>
  <c r="D19"/>
  <c r="C19"/>
  <c r="B19"/>
  <c r="I18"/>
  <c r="H18"/>
  <c r="G18"/>
  <c r="F18"/>
  <c r="B18"/>
  <c r="I17"/>
  <c r="H17"/>
  <c r="G17"/>
  <c r="F17"/>
  <c r="E17"/>
  <c r="D17"/>
  <c r="C17"/>
  <c r="B17"/>
  <c r="F16"/>
  <c r="B16"/>
  <c r="F15"/>
  <c r="B15"/>
  <c r="I14"/>
  <c r="H14"/>
  <c r="G14"/>
  <c r="F14"/>
  <c r="E14"/>
  <c r="D14"/>
  <c r="C14"/>
  <c r="B14"/>
  <c r="F13"/>
  <c r="B13"/>
  <c r="F12"/>
  <c r="B12"/>
  <c r="F11"/>
  <c r="B11"/>
  <c r="F10"/>
  <c r="B10"/>
  <c r="F9"/>
  <c r="B9"/>
  <c r="F8"/>
  <c r="B8"/>
  <c r="F7"/>
  <c r="B7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<sst xmlns="http://schemas.openxmlformats.org/spreadsheetml/2006/main" count="189" uniqueCount="96">
  <si>
    <t>社预05表</t>
  </si>
  <si>
    <t>社预06表</t>
  </si>
  <si>
    <t>社预附02表</t>
  </si>
  <si>
    <t>唐山市遵化市</t>
  </si>
  <si>
    <t>单位：元</t>
  </si>
  <si>
    <t>项        目</t>
  </si>
  <si>
    <t>2019年执行数</t>
  </si>
  <si>
    <t>2020年预算数</t>
  </si>
  <si>
    <t>二、利息收入</t>
  </si>
  <si>
    <t>三、财政补贴收入</t>
  </si>
  <si>
    <t xml:space="preserve">    其中：滞纳金</t>
  </si>
  <si>
    <t>总        计</t>
  </si>
  <si>
    <t>二、其他支出</t>
  </si>
  <si>
    <t>三、转移支出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</si>
  <si>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</si>
  <si>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</si>
  <si>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</si>
  <si>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</si>
  <si>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</si>
  <si>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×</t>
  </si>
  <si>
    <t>九、年末滚存结余</t>
  </si>
  <si>
    <t>2020年职工基本医疗保险(含生育保险)基金预算表</t>
  </si>
  <si>
    <t>小计</t>
  </si>
  <si>
    <t>基本医疗保
险统筹基金</t>
  </si>
  <si>
    <t>基本医疗保险
个人账户基金</t>
  </si>
  <si>
    <t>单建统筹基金</t>
  </si>
  <si>
    <t>一、基本医疗保险费收入</t>
  </si>
  <si>
    <t xml:space="preserve">    其中：单位缴费</t>
  </si>
  <si>
    <t xml:space="preserve">          个人缴费</t>
  </si>
  <si>
    <t>四、其他收入</t>
  </si>
  <si>
    <t>五、转移收入</t>
  </si>
  <si>
    <t>六、本年收入小计</t>
  </si>
  <si>
    <t>七、上级补助收入</t>
  </si>
  <si>
    <t>八、下级上解收入</t>
  </si>
  <si>
    <t>九、本年收入合计</t>
  </si>
  <si>
    <t>十、上年结余</t>
  </si>
  <si>
    <t>一、基本医疗保险待遇支出</t>
  </si>
  <si>
    <t xml:space="preserve">    其中: 住院支出</t>
  </si>
  <si>
    <t>　  　 　 门诊支出</t>
  </si>
  <si>
    <t xml:space="preserve">          生育医疗费用支出</t>
  </si>
  <si>
    <t xml:space="preserve">          生育津贴支出</t>
  </si>
  <si>
    <t>第 5 页</t>
  </si>
  <si>
    <t>2020年城乡居民基本医疗保险基金预算表</t>
  </si>
  <si>
    <t>一、缴费收入</t>
  </si>
  <si>
    <t xml:space="preserve">    其中：个人缴费收入</t>
  </si>
  <si>
    <t xml:space="preserve">    其中：住院支出</t>
  </si>
  <si>
    <t xml:space="preserve">          集体扶持收入</t>
  </si>
  <si>
    <t xml:space="preserve">          门诊支出</t>
  </si>
  <si>
    <t xml:space="preserve">          城乡医疗救助资助收入</t>
  </si>
  <si>
    <t>二、大病保险支出</t>
  </si>
  <si>
    <t xml:space="preserve">          财政对困难人员代缴收入</t>
  </si>
  <si>
    <t xml:space="preserve">    其中：按规定标准补助收入</t>
  </si>
  <si>
    <t>三、其他支出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</si>
  <si>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</si>
  <si>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</si>
  <si>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</si>
  <si>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</si>
  <si>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</si>
  <si>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</si>
  <si>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单位</t>
  </si>
  <si>
    <t xml:space="preserve">   (一)参保人数</t>
  </si>
  <si>
    <t>人</t>
  </si>
  <si>
    <t>元</t>
  </si>
  <si>
    <t xml:space="preserve">   (二)缴费人数</t>
  </si>
  <si>
    <t xml:space="preserve">   (三)缴费基数总额</t>
  </si>
  <si>
    <t>%</t>
  </si>
  <si>
    <t xml:space="preserve">   (五)人均缴费工资基数</t>
  </si>
  <si>
    <t>元/年</t>
  </si>
  <si>
    <t xml:space="preserve">   (六)保险费缴纳情况</t>
  </si>
  <si>
    <t>2020年基本医疗保险基础资料表</t>
  </si>
  <si>
    <t>一、职工基本医疗保险</t>
  </si>
  <si>
    <t xml:space="preserve">        (3)本年新增欠费</t>
  </si>
  <si>
    <t xml:space="preserve">        (4)年末累计欠费</t>
  </si>
  <si>
    <t xml:space="preserve">       1.在职职工</t>
  </si>
  <si>
    <t xml:space="preserve">       3.本年预缴以后年度基本医疗保险费</t>
  </si>
  <si>
    <t xml:space="preserve">       2.退休人员</t>
  </si>
  <si>
    <t xml:space="preserve">       4.一次性补缴以前年度基本医疗保险费</t>
  </si>
  <si>
    <t xml:space="preserve">   (七)享受生育保险医疗费报销人数</t>
  </si>
  <si>
    <t xml:space="preserve">   (八)享受生育津贴人数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</si>
  <si>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</si>
  <si>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</si>
  <si>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</si>
  <si>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</si>
  <si>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(四)缴费费率</t>
  </si>
  <si>
    <t xml:space="preserve">   (二)缴费标准</t>
  </si>
  <si>
    <t xml:space="preserve">       其中：个人缴费标准</t>
  </si>
  <si>
    <t xml:space="preserve">             财政补贴标准</t>
  </si>
  <si>
    <t xml:space="preserve">       1.缴纳当年基本医疗保险费</t>
  </si>
  <si>
    <t xml:space="preserve">   (三)大病保险情况</t>
  </si>
  <si>
    <t xml:space="preserve">       2.欠费情况</t>
  </si>
  <si>
    <t xml:space="preserve">      1.覆盖人数</t>
  </si>
  <si>
    <t xml:space="preserve">         (1)上年末累计欠费</t>
  </si>
  <si>
    <t xml:space="preserve">      2.筹资标准</t>
  </si>
  <si>
    <t xml:space="preserve">         (2)本年补缴以前年度欠费</t>
  </si>
  <si>
    <t xml:space="preserve">      3.人均筹资水平</t>
  </si>
  <si>
    <t>第 10 页</t>
  </si>
</sst>
</file>

<file path=xl/styles.xml><?xml version="1.0" encoding="utf-8"?>
<styleSheet xmlns="http://schemas.openxmlformats.org/spreadsheetml/2006/main">
  <numFmts count="3">
    <numFmt numFmtId="177" formatCode="#,##0_ ;\-#,##0;;"/>
    <numFmt numFmtId="179" formatCode="#,##0.00_ ;\-#,##0.00;;"/>
    <numFmt numFmtId="180" formatCode="#,##0.00_ ;\-#,##0.00"/>
  </numFmts>
  <fonts count="10">
    <font>
      <sz val="11"/>
      <color theme="1"/>
      <name val="宋体"/>
      <family val="2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7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03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10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5">
    <xf numFmtId="0" fontId="0" fillId="0" borderId="0" xfId="0"/>
    <xf numFmtId="0" fontId="1" fillId="2" borderId="1" xfId="1" applyFont="1" applyFill="1" applyBorder="1"/>
    <xf numFmtId="0" fontId="2" fillId="4" borderId="3" xfId="1" applyFont="1" applyFill="1" applyBorder="1" applyAlignment="1">
      <alignment vertical="center"/>
    </xf>
    <xf numFmtId="0" fontId="2" fillId="6" borderId="5" xfId="1" applyFont="1" applyFill="1" applyBorder="1"/>
    <xf numFmtId="0" fontId="2" fillId="8" borderId="7" xfId="1" applyFont="1" applyFill="1" applyBorder="1" applyAlignment="1">
      <alignment horizontal="right" vertical="center"/>
    </xf>
    <xf numFmtId="0" fontId="2" fillId="13" borderId="15" xfId="1" applyFont="1" applyFill="1" applyBorder="1" applyAlignment="1">
      <alignment vertical="center"/>
    </xf>
    <xf numFmtId="0" fontId="2" fillId="14" borderId="16" xfId="1" applyFont="1" applyFill="1" applyBorder="1" applyAlignment="1">
      <alignment horizontal="right" vertical="center"/>
    </xf>
    <xf numFmtId="0" fontId="2" fillId="15" borderId="17" xfId="1" applyFont="1" applyFill="1" applyBorder="1" applyAlignment="1">
      <alignment horizontal="center" vertical="center"/>
    </xf>
    <xf numFmtId="0" fontId="2" fillId="16" borderId="18" xfId="1" applyFont="1" applyFill="1" applyBorder="1" applyAlignment="1">
      <alignment horizontal="center" vertical="center"/>
    </xf>
    <xf numFmtId="0" fontId="2" fillId="17" borderId="19" xfId="1" applyFont="1" applyFill="1" applyBorder="1" applyAlignment="1">
      <alignment vertical="center"/>
    </xf>
    <xf numFmtId="179" fontId="2" fillId="18" borderId="20" xfId="1" applyNumberFormat="1" applyFont="1" applyFill="1" applyBorder="1" applyAlignment="1">
      <alignment horizontal="right" vertical="center"/>
    </xf>
    <xf numFmtId="179" fontId="2" fillId="19" borderId="21" xfId="1" applyNumberFormat="1" applyFont="1" applyFill="1" applyBorder="1" applyAlignment="1">
      <alignment horizontal="right" vertical="center"/>
    </xf>
    <xf numFmtId="0" fontId="2" fillId="20" borderId="22" xfId="1" applyFont="1" applyFill="1" applyBorder="1" applyAlignment="1">
      <alignment vertical="center"/>
    </xf>
    <xf numFmtId="179" fontId="2" fillId="21" borderId="23" xfId="1" applyNumberFormat="1" applyFont="1" applyFill="1" applyBorder="1" applyAlignment="1">
      <alignment horizontal="right" vertical="center"/>
    </xf>
    <xf numFmtId="179" fontId="2" fillId="22" borderId="24" xfId="1" applyNumberFormat="1" applyFont="1" applyFill="1" applyBorder="1" applyAlignment="1">
      <alignment horizontal="right" vertical="center"/>
    </xf>
    <xf numFmtId="0" fontId="2" fillId="23" borderId="26" xfId="1" applyFont="1" applyFill="1" applyBorder="1" applyAlignment="1">
      <alignment vertical="center"/>
    </xf>
    <xf numFmtId="0" fontId="6" fillId="24" borderId="27" xfId="1" applyFont="1" applyFill="1" applyBorder="1" applyAlignment="1">
      <alignment horizontal="center" vertical="center"/>
    </xf>
    <xf numFmtId="49" fontId="2" fillId="25" borderId="28" xfId="1" applyNumberFormat="1" applyFont="1" applyFill="1" applyBorder="1" applyAlignment="1">
      <alignment vertical="center"/>
    </xf>
    <xf numFmtId="49" fontId="2" fillId="26" borderId="29" xfId="1" applyNumberFormat="1" applyFont="1" applyFill="1" applyBorder="1" applyAlignment="1">
      <alignment vertical="center"/>
    </xf>
    <xf numFmtId="49" fontId="2" fillId="28" borderId="31" xfId="1" applyNumberFormat="1" applyFont="1" applyFill="1" applyBorder="1" applyAlignment="1">
      <alignment vertical="center"/>
    </xf>
    <xf numFmtId="0" fontId="2" fillId="29" borderId="32" xfId="1" applyFont="1" applyFill="1" applyBorder="1" applyAlignment="1">
      <alignment horizontal="center" vertical="center"/>
    </xf>
    <xf numFmtId="0" fontId="2" fillId="30" borderId="33" xfId="1" applyFont="1" applyFill="1" applyBorder="1" applyAlignment="1">
      <alignment horizontal="right"/>
    </xf>
    <xf numFmtId="0" fontId="2" fillId="36" borderId="39" xfId="1" applyFont="1" applyFill="1" applyBorder="1" applyAlignment="1">
      <alignment horizontal="center" vertical="center" wrapText="1"/>
    </xf>
    <xf numFmtId="49" fontId="2" fillId="37" borderId="40" xfId="1" applyNumberFormat="1" applyFont="1" applyFill="1" applyBorder="1" applyAlignment="1">
      <alignment vertical="center"/>
    </xf>
    <xf numFmtId="49" fontId="2" fillId="38" borderId="42" xfId="1" applyNumberFormat="1" applyFont="1" applyFill="1" applyBorder="1" applyAlignment="1">
      <alignment vertical="center"/>
    </xf>
    <xf numFmtId="179" fontId="2" fillId="39" borderId="43" xfId="1" applyNumberFormat="1" applyFont="1" applyFill="1" applyBorder="1" applyAlignment="1">
      <alignment horizontal="right" vertical="center"/>
    </xf>
    <xf numFmtId="179" fontId="2" fillId="40" borderId="44" xfId="1" applyNumberFormat="1" applyFont="1" applyFill="1" applyBorder="1" applyAlignment="1">
      <alignment horizontal="right" vertical="center"/>
    </xf>
    <xf numFmtId="49" fontId="2" fillId="41" borderId="46" xfId="1" applyNumberFormat="1" applyFont="1" applyFill="1" applyBorder="1" applyAlignment="1">
      <alignment horizontal="center" vertical="center"/>
    </xf>
    <xf numFmtId="0" fontId="2" fillId="42" borderId="47" xfId="1" applyFont="1" applyFill="1" applyBorder="1" applyAlignment="1">
      <alignment horizontal="left" vertical="center"/>
    </xf>
    <xf numFmtId="49" fontId="2" fillId="43" borderId="48" xfId="1" applyNumberFormat="1" applyFont="1" applyFill="1" applyBorder="1" applyAlignment="1">
      <alignment horizontal="center" vertical="center"/>
    </xf>
    <xf numFmtId="49" fontId="2" fillId="45" borderId="50" xfId="1" applyNumberFormat="1" applyFont="1" applyFill="1" applyBorder="1" applyAlignment="1">
      <alignment horizontal="center" vertical="center" wrapText="1"/>
    </xf>
    <xf numFmtId="49" fontId="2" fillId="46" borderId="51" xfId="1" applyNumberFormat="1" applyFont="1" applyFill="1" applyBorder="1" applyAlignment="1">
      <alignment horizontal="left" vertical="center"/>
    </xf>
    <xf numFmtId="49" fontId="2" fillId="47" borderId="52" xfId="1" applyNumberFormat="1" applyFont="1" applyFill="1" applyBorder="1" applyAlignment="1">
      <alignment horizontal="center" vertical="center"/>
    </xf>
    <xf numFmtId="0" fontId="4" fillId="61" borderId="66" xfId="1" applyFont="1" applyFill="1" applyBorder="1"/>
    <xf numFmtId="0" fontId="2" fillId="66" borderId="71" xfId="1" applyFont="1" applyFill="1" applyBorder="1"/>
    <xf numFmtId="0" fontId="2" fillId="67" borderId="72" xfId="1" applyFont="1" applyFill="1" applyBorder="1" applyAlignment="1">
      <alignment horizontal="left"/>
    </xf>
    <xf numFmtId="0" fontId="2" fillId="68" borderId="73" xfId="1" applyFont="1" applyFill="1" applyBorder="1" applyAlignment="1">
      <alignment horizontal="right" vertical="center"/>
    </xf>
    <xf numFmtId="49" fontId="2" fillId="88" borderId="94" xfId="1" applyNumberFormat="1" applyFont="1" applyFill="1" applyBorder="1" applyAlignment="1">
      <alignment vertical="center"/>
    </xf>
    <xf numFmtId="49" fontId="2" fillId="93" borderId="99" xfId="1" applyNumberFormat="1" applyFont="1" applyFill="1" applyBorder="1" applyAlignment="1">
      <alignment horizontal="center" vertical="center"/>
    </xf>
    <xf numFmtId="0" fontId="2" fillId="94" borderId="100" xfId="1" applyFont="1" applyFill="1" applyBorder="1" applyAlignment="1">
      <alignment horizontal="center" vertical="center"/>
    </xf>
    <xf numFmtId="49" fontId="2" fillId="96" borderId="102" xfId="1" applyNumberFormat="1" applyFont="1" applyFill="1" applyBorder="1" applyAlignment="1">
      <alignment horizontal="center" vertical="center"/>
    </xf>
    <xf numFmtId="0" fontId="2" fillId="97" borderId="103" xfId="1" applyFont="1" applyFill="1" applyBorder="1" applyAlignment="1">
      <alignment horizontal="center" vertical="center"/>
    </xf>
    <xf numFmtId="0" fontId="2" fillId="99" borderId="105" xfId="1" applyFont="1" applyFill="1" applyBorder="1" applyAlignment="1">
      <alignment vertical="center"/>
    </xf>
    <xf numFmtId="179" fontId="2" fillId="102" borderId="11" xfId="1" applyNumberFormat="1" applyFont="1" applyFill="1" applyBorder="1" applyAlignment="1">
      <alignment horizontal="right" vertical="center"/>
    </xf>
    <xf numFmtId="179" fontId="2" fillId="102" borderId="12" xfId="1" applyNumberFormat="1" applyFont="1" applyFill="1" applyBorder="1" applyAlignment="1">
      <alignment horizontal="right" vertical="center"/>
    </xf>
    <xf numFmtId="179" fontId="2" fillId="102" borderId="13" xfId="1" applyNumberFormat="1" applyFont="1" applyFill="1" applyBorder="1" applyAlignment="1">
      <alignment horizontal="right" vertical="center"/>
    </xf>
    <xf numFmtId="179" fontId="2" fillId="102" borderId="25" xfId="1" applyNumberFormat="1" applyFont="1" applyFill="1" applyBorder="1" applyAlignment="1">
      <alignment horizontal="right" vertical="center"/>
    </xf>
    <xf numFmtId="0" fontId="2" fillId="9" borderId="8" xfId="1" applyFont="1" applyFill="1" applyBorder="1" applyAlignment="1">
      <alignment vertical="center"/>
    </xf>
    <xf numFmtId="0" fontId="2" fillId="10" borderId="9" xfId="1" applyFont="1" applyFill="1" applyBorder="1" applyAlignment="1">
      <alignment horizontal="right" vertical="center"/>
    </xf>
    <xf numFmtId="179" fontId="2" fillId="102" borderId="41" xfId="1" applyNumberFormat="1" applyFont="1" applyFill="1" applyBorder="1" applyAlignment="1">
      <alignment horizontal="right" vertical="center"/>
    </xf>
    <xf numFmtId="179" fontId="2" fillId="102" borderId="45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horizontal="right" vertical="center"/>
    </xf>
    <xf numFmtId="0" fontId="7" fillId="49" borderId="54" xfId="1" applyFont="1" applyFill="1" applyBorder="1" applyAlignment="1">
      <alignment horizontal="center" vertical="center"/>
    </xf>
    <xf numFmtId="0" fontId="5" fillId="50" borderId="55" xfId="1" applyFont="1" applyFill="1" applyBorder="1"/>
    <xf numFmtId="0" fontId="7" fillId="49" borderId="54" xfId="1" applyFont="1" applyFill="1" applyBorder="1" applyAlignment="1">
      <alignment horizontal="center" vertical="center"/>
    </xf>
    <xf numFmtId="0" fontId="7" fillId="51" borderId="56" xfId="1" applyFont="1" applyFill="1" applyBorder="1" applyAlignment="1">
      <alignment horizontal="left" vertical="center"/>
    </xf>
    <xf numFmtId="0" fontId="7" fillId="49" borderId="54" xfId="1" applyFont="1" applyFill="1" applyBorder="1" applyAlignment="1">
      <alignment horizontal="center" vertical="center"/>
    </xf>
    <xf numFmtId="0" fontId="5" fillId="52" borderId="57" xfId="1" applyFont="1" applyFill="1" applyBorder="1" applyAlignment="1">
      <alignment horizontal="right" vertical="center"/>
    </xf>
    <xf numFmtId="0" fontId="5" fillId="53" borderId="58" xfId="1" applyFont="1" applyFill="1" applyBorder="1" applyAlignment="1">
      <alignment vertical="center"/>
    </xf>
    <xf numFmtId="0" fontId="5" fillId="53" borderId="58" xfId="1" applyFont="1" applyFill="1" applyBorder="1" applyAlignment="1">
      <alignment vertical="center"/>
    </xf>
    <xf numFmtId="0" fontId="5" fillId="53" borderId="58" xfId="1" applyFont="1" applyFill="1" applyBorder="1" applyAlignment="1">
      <alignment vertical="center"/>
    </xf>
    <xf numFmtId="0" fontId="5" fillId="54" borderId="59" xfId="1" applyFont="1" applyFill="1" applyBorder="1" applyAlignment="1">
      <alignment horizontal="left" vertical="center"/>
    </xf>
    <xf numFmtId="0" fontId="5" fillId="53" borderId="58" xfId="1" applyFont="1" applyFill="1" applyBorder="1" applyAlignment="1">
      <alignment vertical="center"/>
    </xf>
    <xf numFmtId="0" fontId="5" fillId="55" borderId="60" xfId="1" applyFont="1" applyFill="1" applyBorder="1" applyAlignment="1">
      <alignment horizontal="right" vertical="center"/>
    </xf>
    <xf numFmtId="49" fontId="2" fillId="56" borderId="61" xfId="1" applyNumberFormat="1" applyFont="1" applyFill="1" applyBorder="1" applyAlignment="1">
      <alignment horizontal="center" vertical="center"/>
    </xf>
    <xf numFmtId="49" fontId="2" fillId="56" borderId="61" xfId="1" applyNumberFormat="1" applyFont="1" applyFill="1" applyBorder="1" applyAlignment="1">
      <alignment horizontal="center" vertical="center"/>
    </xf>
    <xf numFmtId="49" fontId="2" fillId="56" borderId="61" xfId="1" applyNumberFormat="1" applyFont="1" applyFill="1" applyBorder="1" applyAlignment="1">
      <alignment horizontal="center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7" borderId="62" xfId="1" applyFont="1" applyFill="1" applyBorder="1" applyAlignment="1">
      <alignment vertical="center" shrinkToFit="1"/>
    </xf>
    <xf numFmtId="49" fontId="2" fillId="58" borderId="63" xfId="1" applyNumberFormat="1" applyFont="1" applyFill="1" applyBorder="1" applyAlignment="1">
      <alignment horizontal="left" vertical="center"/>
    </xf>
    <xf numFmtId="0" fontId="2" fillId="57" borderId="62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59" borderId="64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0" fontId="2" fillId="60" borderId="65" xfId="1" applyFont="1" applyFill="1" applyBorder="1" applyAlignment="1">
      <alignment vertical="center" shrinkToFit="1"/>
    </xf>
    <xf numFmtId="49" fontId="2" fillId="58" borderId="63" xfId="1" applyNumberFormat="1" applyFont="1" applyFill="1" applyBorder="1" applyAlignment="1">
      <alignment horizontal="lef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0" fontId="2" fillId="62" borderId="67" xfId="1" applyFont="1" applyFill="1" applyBorder="1" applyAlignment="1">
      <alignment vertical="center" shrinkToFit="1"/>
    </xf>
    <xf numFmtId="179" fontId="2" fillId="27" borderId="30" xfId="1" applyNumberFormat="1" applyFont="1" applyFill="1" applyBorder="1" applyAlignment="1">
      <alignment horizontal="right" vertical="center"/>
    </xf>
    <xf numFmtId="49" fontId="2" fillId="58" borderId="63" xfId="1" applyNumberFormat="1" applyFont="1" applyFill="1" applyBorder="1" applyAlignment="1">
      <alignment horizontal="left" vertical="center"/>
    </xf>
    <xf numFmtId="0" fontId="2" fillId="63" borderId="68" xfId="1" applyFont="1" applyFill="1" applyBorder="1" applyAlignment="1">
      <alignment horizontal="center" vertical="center" shrinkToFit="1"/>
    </xf>
    <xf numFmtId="49" fontId="2" fillId="64" borderId="69" xfId="1" applyNumberFormat="1" applyFont="1" applyFill="1" applyBorder="1" applyAlignment="1">
      <alignment horizontal="center" vertical="center" shrinkToFit="1"/>
    </xf>
    <xf numFmtId="0" fontId="2" fillId="65" borderId="70" xfId="1" applyFont="1" applyFill="1" applyBorder="1" applyAlignment="1">
      <alignment horizontal="center" vertical="center"/>
    </xf>
    <xf numFmtId="0" fontId="2" fillId="9" borderId="8" xfId="1" applyFont="1" applyFill="1" applyBorder="1" applyAlignment="1">
      <alignment vertical="center"/>
    </xf>
    <xf numFmtId="0" fontId="2" fillId="12" borderId="14" xfId="1" applyFont="1" applyFill="1" applyBorder="1" applyAlignment="1">
      <alignment vertical="center"/>
    </xf>
    <xf numFmtId="0" fontId="2" fillId="11" borderId="10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 vertical="center"/>
    </xf>
    <xf numFmtId="49" fontId="2" fillId="73" borderId="78" xfId="1" applyNumberFormat="1" applyFont="1" applyFill="1" applyBorder="1" applyAlignment="1">
      <alignment vertical="center"/>
    </xf>
    <xf numFmtId="0" fontId="2" fillId="11" borderId="10" xfId="1" applyFont="1" applyFill="1" applyBorder="1" applyAlignment="1">
      <alignment horizontal="center" vertical="center"/>
    </xf>
    <xf numFmtId="180" fontId="2" fillId="74" borderId="79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0" fontId="2" fillId="11" borderId="10" xfId="1" applyFont="1" applyFill="1" applyBorder="1" applyAlignment="1">
      <alignment horizontal="center" vertical="center"/>
    </xf>
    <xf numFmtId="177" fontId="2" fillId="102" borderId="80" xfId="1" applyNumberFormat="1" applyFont="1" applyFill="1" applyBorder="1" applyAlignment="1">
      <alignment horizontal="right" vertical="center"/>
    </xf>
    <xf numFmtId="49" fontId="2" fillId="73" borderId="78" xfId="1" applyNumberFormat="1" applyFont="1" applyFill="1" applyBorder="1" applyAlignment="1">
      <alignment vertical="center"/>
    </xf>
    <xf numFmtId="0" fontId="2" fillId="11" borderId="10" xfId="1" applyFont="1" applyFill="1" applyBorder="1" applyAlignment="1">
      <alignment horizontal="center" vertical="center"/>
    </xf>
    <xf numFmtId="0" fontId="2" fillId="75" borderId="81" xfId="1" applyFont="1" applyFill="1" applyBorder="1" applyAlignment="1">
      <alignment vertical="center"/>
    </xf>
    <xf numFmtId="0" fontId="2" fillId="76" borderId="82" xfId="1" applyFont="1" applyFill="1" applyBorder="1" applyAlignment="1">
      <alignment horizontal="center" vertical="center"/>
    </xf>
    <xf numFmtId="177" fontId="2" fillId="77" borderId="83" xfId="1" applyNumberFormat="1" applyFont="1" applyFill="1" applyBorder="1" applyAlignment="1">
      <alignment horizontal="right" vertical="center"/>
    </xf>
    <xf numFmtId="177" fontId="2" fillId="77" borderId="83" xfId="1" applyNumberFormat="1" applyFont="1" applyFill="1" applyBorder="1" applyAlignment="1">
      <alignment horizontal="right" vertical="center"/>
    </xf>
    <xf numFmtId="49" fontId="2" fillId="78" borderId="84" xfId="1" applyNumberFormat="1" applyFont="1" applyFill="1" applyBorder="1" applyAlignment="1">
      <alignment vertical="center"/>
    </xf>
    <xf numFmtId="0" fontId="2" fillId="76" borderId="82" xfId="1" applyFont="1" applyFill="1" applyBorder="1" applyAlignment="1">
      <alignment horizontal="center" vertical="center"/>
    </xf>
    <xf numFmtId="180" fontId="2" fillId="74" borderId="79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0" fontId="2" fillId="79" borderId="85" xfId="1" applyFont="1" applyFill="1" applyBorder="1" applyAlignment="1">
      <alignment vertical="center"/>
    </xf>
    <xf numFmtId="0" fontId="2" fillId="80" borderId="86" xfId="1" applyFont="1" applyFill="1" applyBorder="1" applyAlignment="1">
      <alignment horizontal="center" vertical="center"/>
    </xf>
    <xf numFmtId="177" fontId="2" fillId="77" borderId="83" xfId="1" applyNumberFormat="1" applyFont="1" applyFill="1" applyBorder="1" applyAlignment="1">
      <alignment horizontal="right" vertical="center"/>
    </xf>
    <xf numFmtId="177" fontId="2" fillId="81" borderId="87" xfId="1" applyNumberFormat="1" applyFont="1" applyFill="1" applyBorder="1" applyAlignment="1">
      <alignment horizontal="right" vertical="center"/>
    </xf>
    <xf numFmtId="49" fontId="2" fillId="82" borderId="88" xfId="1" applyNumberFormat="1" applyFont="1" applyFill="1" applyBorder="1" applyAlignment="1">
      <alignment vertical="center"/>
    </xf>
    <xf numFmtId="0" fontId="2" fillId="83" borderId="89" xfId="1" applyFont="1" applyFill="1" applyBorder="1" applyAlignment="1">
      <alignment horizontal="center" vertical="center"/>
    </xf>
    <xf numFmtId="180" fontId="2" fillId="74" borderId="79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0" fontId="2" fillId="79" borderId="85" xfId="1" applyFont="1" applyFill="1" applyBorder="1" applyAlignment="1">
      <alignment vertical="center"/>
    </xf>
    <xf numFmtId="0" fontId="2" fillId="80" borderId="86" xfId="1" applyFont="1" applyFill="1" applyBorder="1" applyAlignment="1">
      <alignment horizontal="center" vertical="center"/>
    </xf>
    <xf numFmtId="177" fontId="2" fillId="77" borderId="83" xfId="1" applyNumberFormat="1" applyFont="1" applyFill="1" applyBorder="1" applyAlignment="1">
      <alignment horizontal="right" vertical="center"/>
    </xf>
    <xf numFmtId="177" fontId="2" fillId="81" borderId="87" xfId="1" applyNumberFormat="1" applyFont="1" applyFill="1" applyBorder="1" applyAlignment="1">
      <alignment horizontal="right" vertical="center"/>
    </xf>
    <xf numFmtId="49" fontId="2" fillId="56" borderId="61" xfId="1" applyNumberFormat="1" applyFont="1" applyFill="1" applyBorder="1" applyAlignment="1">
      <alignment horizontal="center" vertical="center"/>
    </xf>
    <xf numFmtId="177" fontId="2" fillId="77" borderId="83" xfId="1" applyNumberFormat="1" applyFont="1" applyFill="1" applyBorder="1" applyAlignment="1">
      <alignment horizontal="right" vertical="center"/>
    </xf>
    <xf numFmtId="177" fontId="2" fillId="77" borderId="83" xfId="1" applyNumberFormat="1" applyFont="1" applyFill="1" applyBorder="1" applyAlignment="1">
      <alignment horizontal="right" vertical="center"/>
    </xf>
    <xf numFmtId="0" fontId="2" fillId="79" borderId="85" xfId="1" applyFont="1" applyFill="1" applyBorder="1" applyAlignment="1">
      <alignment vertical="center"/>
    </xf>
    <xf numFmtId="0" fontId="2" fillId="80" borderId="86" xfId="1" applyFont="1" applyFill="1" applyBorder="1" applyAlignment="1">
      <alignment horizontal="center" vertical="center"/>
    </xf>
    <xf numFmtId="179" fontId="2" fillId="84" borderId="90" xfId="1" applyNumberFormat="1" applyFont="1" applyFill="1" applyBorder="1" applyAlignment="1">
      <alignment horizontal="center" vertical="center"/>
    </xf>
    <xf numFmtId="179" fontId="2" fillId="85" borderId="91" xfId="1" applyNumberFormat="1" applyFont="1" applyFill="1" applyBorder="1" applyAlignment="1">
      <alignment horizontal="center" vertical="center"/>
    </xf>
    <xf numFmtId="49" fontId="2" fillId="86" borderId="92" xfId="1" applyNumberFormat="1" applyFont="1" applyFill="1" applyBorder="1" applyAlignment="1">
      <alignment horizontal="center" vertical="center"/>
    </xf>
    <xf numFmtId="177" fontId="2" fillId="87" borderId="93" xfId="1" applyNumberFormat="1" applyFont="1" applyFill="1" applyBorder="1" applyAlignment="1">
      <alignment horizontal="right" vertical="center"/>
    </xf>
    <xf numFmtId="177" fontId="2" fillId="87" borderId="93" xfId="1" applyNumberFormat="1" applyFont="1" applyFill="1" applyBorder="1" applyAlignment="1">
      <alignment horizontal="right" vertical="center"/>
    </xf>
    <xf numFmtId="0" fontId="2" fillId="70" borderId="75" xfId="1" applyFont="1" applyFill="1" applyBorder="1" applyAlignment="1">
      <alignment horizontal="center" vertical="center"/>
    </xf>
    <xf numFmtId="179" fontId="2" fillId="69" borderId="74" xfId="1" applyNumberFormat="1" applyFont="1" applyFill="1" applyBorder="1" applyAlignment="1">
      <alignment horizontal="right" vertical="center"/>
    </xf>
    <xf numFmtId="179" fontId="2" fillId="69" borderId="74" xfId="1" applyNumberFormat="1" applyFont="1" applyFill="1" applyBorder="1" applyAlignment="1">
      <alignment horizontal="right" vertical="center"/>
    </xf>
    <xf numFmtId="49" fontId="2" fillId="89" borderId="95" xfId="1" applyNumberFormat="1" applyFont="1" applyFill="1" applyBorder="1" applyAlignment="1">
      <alignment horizontal="center" vertical="center"/>
    </xf>
    <xf numFmtId="0" fontId="2" fillId="90" borderId="96" xfId="1" applyFont="1" applyFill="1" applyBorder="1" applyAlignment="1">
      <alignment horizontal="center" vertical="center"/>
    </xf>
    <xf numFmtId="0" fontId="2" fillId="90" borderId="96" xfId="1" applyFont="1" applyFill="1" applyBorder="1" applyAlignment="1">
      <alignment horizontal="center" vertical="center"/>
    </xf>
    <xf numFmtId="0" fontId="2" fillId="70" borderId="75" xfId="1" applyFont="1" applyFill="1" applyBorder="1" applyAlignment="1">
      <alignment horizontal="center" vertical="center"/>
    </xf>
    <xf numFmtId="179" fontId="2" fillId="91" borderId="97" xfId="1" applyNumberFormat="1" applyFont="1" applyFill="1" applyBorder="1" applyAlignment="1">
      <alignment horizontal="right" vertical="center"/>
    </xf>
    <xf numFmtId="179" fontId="2" fillId="91" borderId="97" xfId="1" applyNumberFormat="1" applyFont="1" applyFill="1" applyBorder="1" applyAlignment="1">
      <alignment horizontal="right" vertical="center"/>
    </xf>
    <xf numFmtId="49" fontId="2" fillId="92" borderId="98" xfId="1" applyNumberFormat="1" applyFont="1" applyFill="1" applyBorder="1" applyAlignment="1">
      <alignment horizontal="left" vertical="center"/>
    </xf>
    <xf numFmtId="49" fontId="2" fillId="86" borderId="92" xfId="1" applyNumberFormat="1" applyFont="1" applyFill="1" applyBorder="1" applyAlignment="1">
      <alignment horizontal="center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179" fontId="2" fillId="84" borderId="90" xfId="1" applyNumberFormat="1" applyFont="1" applyFill="1" applyBorder="1" applyAlignment="1">
      <alignment horizontal="center" vertical="center"/>
    </xf>
    <xf numFmtId="179" fontId="2" fillId="84" borderId="90" xfId="1" applyNumberFormat="1" applyFont="1" applyFill="1" applyBorder="1" applyAlignment="1">
      <alignment horizontal="center" vertical="center"/>
    </xf>
    <xf numFmtId="179" fontId="2" fillId="85" borderId="91" xfId="1" applyNumberFormat="1" applyFont="1" applyFill="1" applyBorder="1" applyAlignment="1">
      <alignment horizontal="center" vertical="center"/>
    </xf>
    <xf numFmtId="180" fontId="2" fillId="95" borderId="101" xfId="1" applyNumberFormat="1" applyFont="1" applyFill="1" applyBorder="1" applyAlignment="1">
      <alignment horizontal="right" vertical="center"/>
    </xf>
    <xf numFmtId="180" fontId="2" fillId="95" borderId="101" xfId="1" applyNumberFormat="1" applyFont="1" applyFill="1" applyBorder="1" applyAlignment="1">
      <alignment horizontal="right" vertical="center"/>
    </xf>
    <xf numFmtId="179" fontId="2" fillId="69" borderId="74" xfId="1" applyNumberFormat="1" applyFont="1" applyFill="1" applyBorder="1" applyAlignment="1">
      <alignment horizontal="right" vertical="center"/>
    </xf>
    <xf numFmtId="179" fontId="2" fillId="69" borderId="74" xfId="1" applyNumberFormat="1" applyFont="1" applyFill="1" applyBorder="1" applyAlignment="1">
      <alignment horizontal="right" vertical="center"/>
    </xf>
    <xf numFmtId="179" fontId="2" fillId="72" borderId="77" xfId="1" applyNumberFormat="1" applyFont="1" applyFill="1" applyBorder="1" applyAlignment="1">
      <alignment horizontal="center" vertical="center"/>
    </xf>
    <xf numFmtId="179" fontId="2" fillId="98" borderId="104" xfId="1" applyNumberFormat="1" applyFont="1" applyFill="1" applyBorder="1" applyAlignment="1">
      <alignment horizontal="center" vertical="center"/>
    </xf>
    <xf numFmtId="49" fontId="2" fillId="86" borderId="92" xfId="1" applyNumberFormat="1" applyFont="1" applyFill="1" applyBorder="1" applyAlignment="1">
      <alignment horizontal="center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27" borderId="30" xfId="1" applyNumberFormat="1" applyFont="1" applyFill="1" applyBorder="1" applyAlignment="1">
      <alignment horizontal="right" vertical="center"/>
    </xf>
    <xf numFmtId="179" fontId="2" fillId="71" borderId="76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180" fontId="2" fillId="74" borderId="79" xfId="1" applyNumberFormat="1" applyFont="1" applyFill="1" applyBorder="1" applyAlignment="1">
      <alignment horizontal="right" vertical="center"/>
    </xf>
    <xf numFmtId="0" fontId="2" fillId="79" borderId="85" xfId="1" applyFont="1" applyFill="1" applyBorder="1" applyAlignment="1">
      <alignment vertical="center"/>
    </xf>
    <xf numFmtId="0" fontId="2" fillId="70" borderId="75" xfId="1" applyFont="1" applyFill="1" applyBorder="1" applyAlignment="1">
      <alignment horizontal="center" vertical="center"/>
    </xf>
    <xf numFmtId="179" fontId="2" fillId="69" borderId="74" xfId="1" applyNumberFormat="1" applyFont="1" applyFill="1" applyBorder="1" applyAlignment="1">
      <alignment horizontal="right" vertical="center"/>
    </xf>
    <xf numFmtId="179" fontId="2" fillId="69" borderId="74" xfId="1" applyNumberFormat="1" applyFont="1" applyFill="1" applyBorder="1" applyAlignment="1">
      <alignment horizontal="right" vertical="center"/>
    </xf>
    <xf numFmtId="0" fontId="2" fillId="100" borderId="106" xfId="1" applyFont="1" applyFill="1" applyBorder="1" applyAlignment="1">
      <alignment horizontal="left" vertical="center"/>
    </xf>
    <xf numFmtId="49" fontId="2" fillId="101" borderId="107" xfId="1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right" vertical="center"/>
    </xf>
    <xf numFmtId="49" fontId="2" fillId="31" borderId="34" xfId="1" applyNumberFormat="1" applyFont="1" applyFill="1" applyBorder="1" applyAlignment="1">
      <alignment horizontal="center" vertical="center"/>
    </xf>
    <xf numFmtId="0" fontId="2" fillId="35" borderId="38" xfId="1" applyFont="1" applyFill="1" applyBorder="1" applyAlignment="1">
      <alignment horizontal="center" vertical="center"/>
    </xf>
    <xf numFmtId="49" fontId="2" fillId="44" borderId="49" xfId="1" applyNumberFormat="1" applyFont="1" applyFill="1" applyBorder="1" applyAlignment="1">
      <alignment horizontal="center" vertical="center"/>
    </xf>
    <xf numFmtId="0" fontId="2" fillId="33" borderId="36" xfId="1" applyFont="1" applyFill="1" applyBorder="1" applyAlignment="1">
      <alignment horizontal="center" vertical="center"/>
    </xf>
    <xf numFmtId="0" fontId="2" fillId="34" borderId="37" xfId="1" applyFont="1" applyFill="1" applyBorder="1" applyAlignment="1">
      <alignment horizontal="center" vertical="center"/>
    </xf>
    <xf numFmtId="0" fontId="2" fillId="32" borderId="35" xfId="1" applyFont="1" applyFill="1" applyBorder="1" applyAlignment="1">
      <alignment horizontal="center" vertical="center"/>
    </xf>
    <xf numFmtId="0" fontId="3" fillId="48" borderId="53" xfId="1" applyFont="1" applyFill="1" applyBorder="1" applyAlignment="1">
      <alignment horizontal="left" vertical="center"/>
    </xf>
    <xf numFmtId="0" fontId="2" fillId="11" borderId="10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00FFFF"/>
      <rgbColor rgb="00808080"/>
      <rgbColor rgb="FFFFFFFF"/>
      <rgbColor rgb="0080FF00"/>
      <rgbColor rgb="0080FFFF"/>
      <rgbColor rgb="00F0F0F0"/>
      <rgbColor rgb="00A0A0A0"/>
      <rgbColor rgb="0099A8AC"/>
      <rgbColor rgb="00D8E9EC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showGridLines="0" zoomScalePageLayoutView="60" workbookViewId="0">
      <pane activePane="bottomRight" state="frozen"/>
      <selection sqref="A1:I1"/>
    </sheetView>
  </sheetViews>
  <sheetFormatPr defaultColWidth="8" defaultRowHeight="14.25"/>
  <cols>
    <col min="1" max="1" width="26" style="1"/>
    <col min="2" max="7" width="21" style="1"/>
    <col min="8" max="8" width="23.375" style="1"/>
    <col min="9" max="9" width="21" style="1"/>
  </cols>
  <sheetData>
    <row r="1" spans="1:9" ht="35.25" customHeight="1">
      <c r="A1" s="225" t="s">
        <v>21</v>
      </c>
      <c r="B1" s="225"/>
      <c r="C1" s="225"/>
      <c r="D1" s="225"/>
      <c r="E1" s="225"/>
      <c r="F1" s="225"/>
      <c r="G1" s="225"/>
      <c r="H1" s="225"/>
      <c r="I1" s="225"/>
    </row>
    <row r="2" spans="1:9" ht="16.5" customHeight="1">
      <c r="A2" s="16"/>
      <c r="B2" s="16"/>
      <c r="C2" s="16"/>
      <c r="D2" s="16"/>
      <c r="E2" s="16"/>
      <c r="F2" s="16"/>
      <c r="G2" s="16"/>
      <c r="H2" s="226" t="s">
        <v>0</v>
      </c>
      <c r="I2" s="226"/>
    </row>
    <row r="3" spans="1:9" ht="16.5" customHeight="1">
      <c r="A3" s="47" t="s">
        <v>3</v>
      </c>
      <c r="B3" s="5"/>
      <c r="C3" s="5"/>
      <c r="D3" s="5"/>
      <c r="E3" s="5"/>
      <c r="F3" s="5"/>
      <c r="G3" s="5"/>
      <c r="H3" s="21"/>
      <c r="I3" s="48" t="s">
        <v>4</v>
      </c>
    </row>
    <row r="4" spans="1:9" ht="24.75" customHeight="1">
      <c r="A4" s="227" t="s">
        <v>5</v>
      </c>
      <c r="B4" s="232" t="s">
        <v>6</v>
      </c>
      <c r="C4" s="230"/>
      <c r="D4" s="230"/>
      <c r="E4" s="231"/>
      <c r="F4" s="232" t="s">
        <v>7</v>
      </c>
      <c r="G4" s="230"/>
      <c r="H4" s="230"/>
      <c r="I4" s="231"/>
    </row>
    <row r="5" spans="1:9" ht="31.5" customHeight="1">
      <c r="A5" s="228"/>
      <c r="B5" s="7" t="s">
        <v>22</v>
      </c>
      <c r="C5" s="22" t="s">
        <v>23</v>
      </c>
      <c r="D5" s="22" t="s">
        <v>24</v>
      </c>
      <c r="E5" s="22" t="s">
        <v>25</v>
      </c>
      <c r="F5" s="7" t="s">
        <v>22</v>
      </c>
      <c r="G5" s="22" t="s">
        <v>23</v>
      </c>
      <c r="H5" s="22" t="s">
        <v>24</v>
      </c>
      <c r="I5" s="22" t="s">
        <v>25</v>
      </c>
    </row>
    <row r="6" spans="1:9" ht="24.75" customHeight="1">
      <c r="A6" s="23" t="s">
        <v>26</v>
      </c>
      <c r="B6" s="49">
        <f>C6+D6+E6</f>
        <v>285703867.99000001</v>
      </c>
      <c r="C6" s="49">
        <f>C7+C8</f>
        <v>162456391.78</v>
      </c>
      <c r="D6" s="49">
        <f>D7+D8</f>
        <v>123247476.20999999</v>
      </c>
      <c r="E6" s="49">
        <f>E7+E8</f>
        <v>0</v>
      </c>
      <c r="F6" s="49">
        <f>G6+H6+I6</f>
        <v>323439163.81999999</v>
      </c>
      <c r="G6" s="49">
        <f>G7+G8</f>
        <v>186824850.55000001</v>
      </c>
      <c r="H6" s="49">
        <f>H7+H8</f>
        <v>136614313.27000001</v>
      </c>
      <c r="I6" s="46">
        <f>I7+I8</f>
        <v>0</v>
      </c>
    </row>
    <row r="7" spans="1:9" ht="24.75" customHeight="1">
      <c r="A7" s="24" t="s">
        <v>27</v>
      </c>
      <c r="B7" s="49">
        <f>C7+D7+E7</f>
        <v>233939927.97999999</v>
      </c>
      <c r="C7" s="25">
        <v>162456391.78</v>
      </c>
      <c r="D7" s="25">
        <v>71483536.200000003</v>
      </c>
      <c r="E7" s="25">
        <v>0</v>
      </c>
      <c r="F7" s="49">
        <f>G7+H7+I7</f>
        <v>266061152.25</v>
      </c>
      <c r="G7" s="25">
        <v>186824850.55000001</v>
      </c>
      <c r="H7" s="26">
        <v>79236301.700000003</v>
      </c>
      <c r="I7" s="11">
        <v>0</v>
      </c>
    </row>
    <row r="8" spans="1:9" ht="24.75" customHeight="1">
      <c r="A8" s="24" t="s">
        <v>28</v>
      </c>
      <c r="B8" s="49">
        <f>C8+D8+E8</f>
        <v>51763940.009999998</v>
      </c>
      <c r="C8" s="25">
        <v>0</v>
      </c>
      <c r="D8" s="25">
        <v>51763940.009999998</v>
      </c>
      <c r="E8" s="25">
        <v>0</v>
      </c>
      <c r="F8" s="49">
        <f>G8+H8+I8</f>
        <v>57378011.57</v>
      </c>
      <c r="G8" s="25">
        <v>0</v>
      </c>
      <c r="H8" s="26">
        <v>57378011.57</v>
      </c>
      <c r="I8" s="11">
        <v>0</v>
      </c>
    </row>
    <row r="9" spans="1:9" ht="24.75" customHeight="1">
      <c r="A9" s="17" t="s">
        <v>8</v>
      </c>
      <c r="B9" s="44">
        <f>C9+D9+E9</f>
        <v>4190000</v>
      </c>
      <c r="C9" s="14">
        <v>3400000</v>
      </c>
      <c r="D9" s="14">
        <v>790000</v>
      </c>
      <c r="E9" s="14">
        <v>0</v>
      </c>
      <c r="F9" s="44">
        <f>G9+H9+I9</f>
        <v>4430000</v>
      </c>
      <c r="G9" s="14">
        <v>3600000</v>
      </c>
      <c r="H9" s="14">
        <v>830000</v>
      </c>
      <c r="I9" s="14">
        <v>0</v>
      </c>
    </row>
    <row r="10" spans="1:9" ht="24.75" customHeight="1">
      <c r="A10" s="18" t="s">
        <v>9</v>
      </c>
      <c r="B10" s="50">
        <f>C10+E10</f>
        <v>0</v>
      </c>
      <c r="C10" s="10">
        <v>0</v>
      </c>
      <c r="D10" s="27" t="s">
        <v>19</v>
      </c>
      <c r="E10" s="10">
        <v>0</v>
      </c>
      <c r="F10" s="50">
        <f>G10+I10</f>
        <v>0</v>
      </c>
      <c r="G10" s="10">
        <v>0</v>
      </c>
      <c r="H10" s="27" t="s">
        <v>19</v>
      </c>
      <c r="I10" s="10">
        <v>0</v>
      </c>
    </row>
    <row r="11" spans="1:9" ht="24.75" customHeight="1">
      <c r="A11" s="18" t="s">
        <v>29</v>
      </c>
      <c r="B11" s="49">
        <f>C11+D11+E11</f>
        <v>70000</v>
      </c>
      <c r="C11" s="10">
        <v>70000</v>
      </c>
      <c r="D11" s="10">
        <v>0</v>
      </c>
      <c r="E11" s="10">
        <v>0</v>
      </c>
      <c r="F11" s="49">
        <f>G11+H11+I11</f>
        <v>80000</v>
      </c>
      <c r="G11" s="10">
        <v>80000</v>
      </c>
      <c r="H11" s="10">
        <v>0</v>
      </c>
      <c r="I11" s="10">
        <v>0</v>
      </c>
    </row>
    <row r="12" spans="1:9" ht="24.75" customHeight="1">
      <c r="A12" s="28" t="s">
        <v>10</v>
      </c>
      <c r="B12" s="49">
        <f>C12+D12+E12</f>
        <v>70000</v>
      </c>
      <c r="C12" s="13">
        <v>70000</v>
      </c>
      <c r="D12" s="13">
        <v>0</v>
      </c>
      <c r="E12" s="13">
        <v>0</v>
      </c>
      <c r="F12" s="49">
        <f>G12+H12+I12</f>
        <v>80000</v>
      </c>
      <c r="G12" s="13">
        <v>80000</v>
      </c>
      <c r="H12" s="13">
        <v>0</v>
      </c>
      <c r="I12" s="13">
        <v>0</v>
      </c>
    </row>
    <row r="13" spans="1:9" ht="24.75" customHeight="1">
      <c r="A13" s="18" t="s">
        <v>30</v>
      </c>
      <c r="B13" s="44">
        <f>D13</f>
        <v>15000</v>
      </c>
      <c r="C13" s="29" t="s">
        <v>19</v>
      </c>
      <c r="D13" s="14">
        <v>15000</v>
      </c>
      <c r="E13" s="29" t="s">
        <v>19</v>
      </c>
      <c r="F13" s="44">
        <f>H13</f>
        <v>20000</v>
      </c>
      <c r="G13" s="29" t="s">
        <v>19</v>
      </c>
      <c r="H13" s="14">
        <v>20000</v>
      </c>
      <c r="I13" s="29" t="s">
        <v>19</v>
      </c>
    </row>
    <row r="14" spans="1:9" ht="24.75" customHeight="1">
      <c r="A14" s="18" t="s">
        <v>31</v>
      </c>
      <c r="B14" s="50">
        <f>C14+D14+E14</f>
        <v>289978867.99000001</v>
      </c>
      <c r="C14" s="43">
        <f>C6+C9+C10+C11</f>
        <v>165926391.78</v>
      </c>
      <c r="D14" s="43">
        <f>D6+D9+D11+D13</f>
        <v>124052476.20999999</v>
      </c>
      <c r="E14" s="43">
        <f>E6+E9+E10+E11</f>
        <v>0</v>
      </c>
      <c r="F14" s="50">
        <f>G14+H14+I14</f>
        <v>327969163.81999999</v>
      </c>
      <c r="G14" s="43">
        <f>G6+G9+G10+G11</f>
        <v>190504850.55000001</v>
      </c>
      <c r="H14" s="43">
        <f>H6+H9+H11+H13</f>
        <v>137464313.27000001</v>
      </c>
      <c r="I14" s="43">
        <f>I6+I9+I10+I11</f>
        <v>0</v>
      </c>
    </row>
    <row r="15" spans="1:9" ht="24.75" customHeight="1">
      <c r="A15" s="18" t="s">
        <v>32</v>
      </c>
      <c r="B15" s="50">
        <f>C15+D15+E15</f>
        <v>0</v>
      </c>
      <c r="C15" s="10">
        <v>0</v>
      </c>
      <c r="D15" s="10">
        <v>0</v>
      </c>
      <c r="E15" s="10">
        <v>0</v>
      </c>
      <c r="F15" s="50">
        <f>G15+H15+I15</f>
        <v>0</v>
      </c>
      <c r="G15" s="10">
        <v>0</v>
      </c>
      <c r="H15" s="10">
        <v>0</v>
      </c>
      <c r="I15" s="10">
        <v>0</v>
      </c>
    </row>
    <row r="16" spans="1:9" ht="24.75" customHeight="1">
      <c r="A16" s="18" t="s">
        <v>33</v>
      </c>
      <c r="B16" s="50">
        <f>C16+D16+E16</f>
        <v>0</v>
      </c>
      <c r="C16" s="10">
        <v>0</v>
      </c>
      <c r="D16" s="10">
        <v>0</v>
      </c>
      <c r="E16" s="10">
        <v>0</v>
      </c>
      <c r="F16" s="50">
        <f>G16+H16+I16</f>
        <v>0</v>
      </c>
      <c r="G16" s="10">
        <v>0</v>
      </c>
      <c r="H16" s="10">
        <v>0</v>
      </c>
      <c r="I16" s="10">
        <v>0</v>
      </c>
    </row>
    <row r="17" spans="1:9" ht="24.75" customHeight="1">
      <c r="A17" s="18" t="s">
        <v>34</v>
      </c>
      <c r="B17" s="50">
        <f>C17+D17+E17</f>
        <v>289978867.99000001</v>
      </c>
      <c r="C17" s="43">
        <f>C14+C15+C16</f>
        <v>165926391.78</v>
      </c>
      <c r="D17" s="43">
        <f>D14+D15+D16</f>
        <v>124052476.20999999</v>
      </c>
      <c r="E17" s="43">
        <f>E14+E15+E16</f>
        <v>0</v>
      </c>
      <c r="F17" s="50">
        <f>G17+H17+I17</f>
        <v>327969163.81999999</v>
      </c>
      <c r="G17" s="43">
        <f>G14+G15+G16</f>
        <v>190504850.55000001</v>
      </c>
      <c r="H17" s="43">
        <f>H14+H15+H16</f>
        <v>137464313.27000001</v>
      </c>
      <c r="I17" s="43">
        <f>I14+I15+I16</f>
        <v>0</v>
      </c>
    </row>
    <row r="18" spans="1:9" ht="24.75" customHeight="1">
      <c r="A18" s="18" t="s">
        <v>35</v>
      </c>
      <c r="B18" s="50">
        <f>C18+D18+E18</f>
        <v>254316748.38999999</v>
      </c>
      <c r="C18" s="10">
        <v>169075843.40000001</v>
      </c>
      <c r="D18" s="10">
        <v>85240904.989999995</v>
      </c>
      <c r="E18" s="10">
        <v>0</v>
      </c>
      <c r="F18" s="50">
        <f>G18+H18+I18</f>
        <v>317967839.13</v>
      </c>
      <c r="G18" s="43">
        <f>C34</f>
        <v>219310538.11000001</v>
      </c>
      <c r="H18" s="43">
        <f>D34</f>
        <v>98657301.019999996</v>
      </c>
      <c r="I18" s="43">
        <f>E34</f>
        <v>0</v>
      </c>
    </row>
    <row r="19" spans="1:9" ht="24.75" customHeight="1">
      <c r="A19" s="27" t="s">
        <v>11</v>
      </c>
      <c r="B19" s="50">
        <f t="shared" ref="B19:I19" si="0">B17+B18</f>
        <v>544295616.38</v>
      </c>
      <c r="C19" s="43">
        <f t="shared" si="0"/>
        <v>335002235.18000001</v>
      </c>
      <c r="D19" s="43">
        <f t="shared" si="0"/>
        <v>209293381.19999999</v>
      </c>
      <c r="E19" s="43">
        <f t="shared" si="0"/>
        <v>0</v>
      </c>
      <c r="F19" s="50">
        <f t="shared" si="0"/>
        <v>645937002.95000005</v>
      </c>
      <c r="G19" s="43">
        <f t="shared" si="0"/>
        <v>409815388.66000003</v>
      </c>
      <c r="H19" s="43">
        <f t="shared" si="0"/>
        <v>236121614.28999999</v>
      </c>
      <c r="I19" s="43">
        <f t="shared" si="0"/>
        <v>0</v>
      </c>
    </row>
    <row r="20" spans="1:9" ht="24.75" customHeight="1">
      <c r="A20" s="227" t="s">
        <v>5</v>
      </c>
      <c r="B20" s="229" t="s">
        <v>6</v>
      </c>
      <c r="C20" s="230"/>
      <c r="D20" s="230"/>
      <c r="E20" s="231"/>
      <c r="F20" s="229" t="s">
        <v>7</v>
      </c>
      <c r="G20" s="230"/>
      <c r="H20" s="230"/>
      <c r="I20" s="231"/>
    </row>
    <row r="21" spans="1:9" ht="33.75" customHeight="1">
      <c r="A21" s="228"/>
      <c r="B21" s="27" t="s">
        <v>22</v>
      </c>
      <c r="C21" s="30" t="s">
        <v>23</v>
      </c>
      <c r="D21" s="30" t="s">
        <v>24</v>
      </c>
      <c r="E21" s="30" t="s">
        <v>25</v>
      </c>
      <c r="F21" s="27" t="s">
        <v>22</v>
      </c>
      <c r="G21" s="30" t="s">
        <v>23</v>
      </c>
      <c r="H21" s="30" t="s">
        <v>24</v>
      </c>
      <c r="I21" s="30" t="s">
        <v>25</v>
      </c>
    </row>
    <row r="22" spans="1:9" ht="24.75" customHeight="1">
      <c r="A22" s="18" t="s">
        <v>36</v>
      </c>
      <c r="B22" s="43">
        <f>C22+D22+E22</f>
        <v>225627777.25</v>
      </c>
      <c r="C22" s="10">
        <v>115691697.06999999</v>
      </c>
      <c r="D22" s="10">
        <v>109936080.18000001</v>
      </c>
      <c r="E22" s="10">
        <v>0</v>
      </c>
      <c r="F22" s="43">
        <f>G22+H22+I22</f>
        <v>258203673.91999999</v>
      </c>
      <c r="G22" s="10">
        <v>133411901.41</v>
      </c>
      <c r="H22" s="10">
        <v>124791772.51000001</v>
      </c>
      <c r="I22" s="10">
        <v>0</v>
      </c>
    </row>
    <row r="23" spans="1:9" ht="24.75" customHeight="1">
      <c r="A23" s="18" t="s">
        <v>37</v>
      </c>
      <c r="B23" s="43">
        <f>C23+D23+E23</f>
        <v>86866459.400000006</v>
      </c>
      <c r="C23" s="10">
        <v>81953939.829999998</v>
      </c>
      <c r="D23" s="10">
        <v>4912519.57</v>
      </c>
      <c r="E23" s="10">
        <v>0</v>
      </c>
      <c r="F23" s="43">
        <f>G23+H23+I23</f>
        <v>100470461.01000001</v>
      </c>
      <c r="G23" s="10">
        <v>94983930.799999997</v>
      </c>
      <c r="H23" s="10">
        <v>5486530.21</v>
      </c>
      <c r="I23" s="10">
        <v>0</v>
      </c>
    </row>
    <row r="24" spans="1:9" ht="24.75" customHeight="1">
      <c r="A24" s="18" t="s">
        <v>38</v>
      </c>
      <c r="B24" s="43">
        <f>C24+D24+E24</f>
        <v>130814203.63</v>
      </c>
      <c r="C24" s="10">
        <v>25790643.02</v>
      </c>
      <c r="D24" s="10">
        <v>105023560.61</v>
      </c>
      <c r="E24" s="10">
        <v>0</v>
      </c>
      <c r="F24" s="43">
        <f>G24+H24+I24</f>
        <v>148383060.16999999</v>
      </c>
      <c r="G24" s="10">
        <v>29077817.870000001</v>
      </c>
      <c r="H24" s="10">
        <v>119305242.3</v>
      </c>
      <c r="I24" s="10">
        <v>0</v>
      </c>
    </row>
    <row r="25" spans="1:9" ht="24.75" customHeight="1">
      <c r="A25" s="19" t="s">
        <v>39</v>
      </c>
      <c r="B25" s="43">
        <f>C25+D25+E25</f>
        <v>2640165.87</v>
      </c>
      <c r="C25" s="10">
        <v>2640165.87</v>
      </c>
      <c r="D25" s="10">
        <v>0</v>
      </c>
      <c r="E25" s="10">
        <v>0</v>
      </c>
      <c r="F25" s="43">
        <f>G25+H25+I25</f>
        <v>3073424</v>
      </c>
      <c r="G25" s="10">
        <v>3073424</v>
      </c>
      <c r="H25" s="10">
        <v>0</v>
      </c>
      <c r="I25" s="10">
        <v>0</v>
      </c>
    </row>
    <row r="26" spans="1:9" ht="24.75" customHeight="1">
      <c r="A26" s="31" t="s">
        <v>40</v>
      </c>
      <c r="B26" s="46">
        <f>C26+E26</f>
        <v>5306948.3499999996</v>
      </c>
      <c r="C26" s="13">
        <v>5306948.3499999996</v>
      </c>
      <c r="D26" s="32" t="s">
        <v>19</v>
      </c>
      <c r="E26" s="13">
        <v>0</v>
      </c>
      <c r="F26" s="46">
        <f>G26+I26</f>
        <v>6276728.7400000002</v>
      </c>
      <c r="G26" s="13">
        <v>6276728.7400000002</v>
      </c>
      <c r="H26" s="32" t="s">
        <v>19</v>
      </c>
      <c r="I26" s="13">
        <v>0</v>
      </c>
    </row>
    <row r="27" spans="1:9" ht="24.75" customHeight="1">
      <c r="A27" s="17" t="s">
        <v>12</v>
      </c>
      <c r="B27" s="44">
        <f>C27+D27+E27</f>
        <v>0</v>
      </c>
      <c r="C27" s="14">
        <v>0</v>
      </c>
      <c r="D27" s="14">
        <v>0</v>
      </c>
      <c r="E27" s="14">
        <v>0</v>
      </c>
      <c r="F27" s="44">
        <f>G27+H27+I27</f>
        <v>0</v>
      </c>
      <c r="G27" s="14">
        <v>0</v>
      </c>
      <c r="H27" s="14">
        <v>0</v>
      </c>
      <c r="I27" s="14">
        <v>0</v>
      </c>
    </row>
    <row r="28" spans="1:9" ht="24.75" customHeight="1">
      <c r="A28" s="18" t="s">
        <v>13</v>
      </c>
      <c r="B28" s="43">
        <f>D28</f>
        <v>700000</v>
      </c>
      <c r="C28" s="27" t="s">
        <v>19</v>
      </c>
      <c r="D28" s="10">
        <v>700000</v>
      </c>
      <c r="E28" s="27" t="s">
        <v>19</v>
      </c>
      <c r="F28" s="43">
        <f>H28</f>
        <v>720000</v>
      </c>
      <c r="G28" s="27" t="s">
        <v>19</v>
      </c>
      <c r="H28" s="10">
        <v>720000</v>
      </c>
      <c r="I28" s="27" t="s">
        <v>19</v>
      </c>
    </row>
    <row r="29" spans="1:9" ht="24.75" customHeight="1">
      <c r="A29" s="18" t="s">
        <v>14</v>
      </c>
      <c r="B29" s="43">
        <f t="shared" ref="B29:B34" si="1">C29+D29+E29</f>
        <v>226327777.25</v>
      </c>
      <c r="C29" s="43">
        <f>C22+C27</f>
        <v>115691697.06999999</v>
      </c>
      <c r="D29" s="43">
        <f>D22+D27+D28</f>
        <v>110636080.18000001</v>
      </c>
      <c r="E29" s="43">
        <f>E22+E27</f>
        <v>0</v>
      </c>
      <c r="F29" s="43">
        <f t="shared" ref="F29:F34" si="2">G29+H29+I29</f>
        <v>258923673.91999999</v>
      </c>
      <c r="G29" s="43">
        <f>G22+G27</f>
        <v>133411901.41</v>
      </c>
      <c r="H29" s="43">
        <f>H22+H27+H28</f>
        <v>125511772.51000001</v>
      </c>
      <c r="I29" s="43">
        <f>I22+I27</f>
        <v>0</v>
      </c>
    </row>
    <row r="30" spans="1:9" ht="24.75" customHeight="1">
      <c r="A30" s="18" t="s">
        <v>15</v>
      </c>
      <c r="B30" s="43">
        <f t="shared" si="1"/>
        <v>0</v>
      </c>
      <c r="C30" s="10">
        <v>0</v>
      </c>
      <c r="D30" s="10">
        <v>0</v>
      </c>
      <c r="E30" s="10">
        <v>0</v>
      </c>
      <c r="F30" s="43">
        <f t="shared" si="2"/>
        <v>0</v>
      </c>
      <c r="G30" s="10">
        <v>0</v>
      </c>
      <c r="H30" s="10">
        <v>0</v>
      </c>
      <c r="I30" s="10">
        <v>0</v>
      </c>
    </row>
    <row r="31" spans="1:9" ht="24.75" customHeight="1">
      <c r="A31" s="18" t="s">
        <v>16</v>
      </c>
      <c r="B31" s="43">
        <f t="shared" si="1"/>
        <v>0</v>
      </c>
      <c r="C31" s="10">
        <v>0</v>
      </c>
      <c r="D31" s="10">
        <v>0</v>
      </c>
      <c r="E31" s="10">
        <v>0</v>
      </c>
      <c r="F31" s="43">
        <f t="shared" si="2"/>
        <v>0</v>
      </c>
      <c r="G31" s="10">
        <v>0</v>
      </c>
      <c r="H31" s="10">
        <v>0</v>
      </c>
      <c r="I31" s="10">
        <v>0</v>
      </c>
    </row>
    <row r="32" spans="1:9" ht="24.75" customHeight="1">
      <c r="A32" s="18" t="s">
        <v>17</v>
      </c>
      <c r="B32" s="43">
        <f t="shared" si="1"/>
        <v>226327777.25</v>
      </c>
      <c r="C32" s="43">
        <f>C29+C30+C31</f>
        <v>115691697.06999999</v>
      </c>
      <c r="D32" s="43">
        <f>D29+D30+D31</f>
        <v>110636080.18000001</v>
      </c>
      <c r="E32" s="43">
        <f>E29+E30+E31</f>
        <v>0</v>
      </c>
      <c r="F32" s="43">
        <f t="shared" si="2"/>
        <v>258923673.91999999</v>
      </c>
      <c r="G32" s="43">
        <f>G29+G30+G31</f>
        <v>133411901.41</v>
      </c>
      <c r="H32" s="43">
        <f>H29+H30+H31</f>
        <v>125511772.51000001</v>
      </c>
      <c r="I32" s="43">
        <f>I29+I30+I31</f>
        <v>0</v>
      </c>
    </row>
    <row r="33" spans="1:9" ht="24.75" customHeight="1">
      <c r="A33" s="18" t="s">
        <v>18</v>
      </c>
      <c r="B33" s="43">
        <f t="shared" si="1"/>
        <v>63651090.740000002</v>
      </c>
      <c r="C33" s="43">
        <f>C17-C32</f>
        <v>50234694.710000001</v>
      </c>
      <c r="D33" s="43">
        <f>D17-D32</f>
        <v>13416396.029999999</v>
      </c>
      <c r="E33" s="43">
        <f>E17-E32</f>
        <v>0</v>
      </c>
      <c r="F33" s="43">
        <f t="shared" si="2"/>
        <v>69045489.900000006</v>
      </c>
      <c r="G33" s="43">
        <f>G17-G32</f>
        <v>57092949.140000001</v>
      </c>
      <c r="H33" s="43">
        <f>H17-H32</f>
        <v>11952540.76</v>
      </c>
      <c r="I33" s="43">
        <f>I17-I32</f>
        <v>0</v>
      </c>
    </row>
    <row r="34" spans="1:9" ht="24.75" customHeight="1">
      <c r="A34" s="18" t="s">
        <v>20</v>
      </c>
      <c r="B34" s="43">
        <f t="shared" si="1"/>
        <v>317967839.13</v>
      </c>
      <c r="C34" s="43">
        <f>C18+C33</f>
        <v>219310538.11000001</v>
      </c>
      <c r="D34" s="43">
        <f>D18+D33</f>
        <v>98657301.019999996</v>
      </c>
      <c r="E34" s="43">
        <f>E18+E33</f>
        <v>0</v>
      </c>
      <c r="F34" s="43">
        <f t="shared" si="2"/>
        <v>387013329.02999997</v>
      </c>
      <c r="G34" s="43">
        <f>G18+G33</f>
        <v>276403487.25</v>
      </c>
      <c r="H34" s="43">
        <f>H18+H33</f>
        <v>110609841.78</v>
      </c>
      <c r="I34" s="43">
        <f>I18+I33</f>
        <v>0</v>
      </c>
    </row>
    <row r="35" spans="1:9" ht="24.75" customHeight="1">
      <c r="A35" s="27" t="s">
        <v>11</v>
      </c>
      <c r="B35" s="43">
        <f t="shared" ref="B35:I35" si="3">B32+B34</f>
        <v>544295616.38</v>
      </c>
      <c r="C35" s="43">
        <f t="shared" si="3"/>
        <v>335002235.18000001</v>
      </c>
      <c r="D35" s="43">
        <f t="shared" si="3"/>
        <v>209293381.19999999</v>
      </c>
      <c r="E35" s="43">
        <f t="shared" si="3"/>
        <v>0</v>
      </c>
      <c r="F35" s="43">
        <f t="shared" si="3"/>
        <v>645937002.95000005</v>
      </c>
      <c r="G35" s="43">
        <f t="shared" si="3"/>
        <v>409815388.66000003</v>
      </c>
      <c r="H35" s="43">
        <f t="shared" si="3"/>
        <v>236121614.28999999</v>
      </c>
      <c r="I35" s="43">
        <f t="shared" si="3"/>
        <v>0</v>
      </c>
    </row>
    <row r="36" spans="1:9" ht="16.5" customHeight="1">
      <c r="A36" s="3"/>
      <c r="B36" s="2"/>
      <c r="C36" s="2"/>
      <c r="D36" s="2"/>
      <c r="E36" s="2"/>
      <c r="F36" s="2"/>
      <c r="G36" s="2"/>
      <c r="H36" s="2"/>
      <c r="I36" s="51" t="s">
        <v>41</v>
      </c>
    </row>
  </sheetData>
  <mergeCells count="8">
    <mergeCell ref="A20:A21"/>
    <mergeCell ref="B20:E20"/>
    <mergeCell ref="F20:I20"/>
    <mergeCell ref="A1:I1"/>
    <mergeCell ref="H2:I2"/>
    <mergeCell ref="A4:A5"/>
    <mergeCell ref="B4:E4"/>
    <mergeCell ref="F4:I4"/>
  </mergeCells>
  <phoneticPr fontId="9" type="noConversion"/>
  <printOptions horizontalCentered="1"/>
  <pageMargins left="0.39370078740157499" right="0.39370078740157499" top="1.1811023622047201" bottom="0.78740157480314998" header="0.51180999999999999" footer="0.51180999999999999"/>
  <pageSetup paperSize="9" scale="70" pageOrder="overThenDown" orientation="landscape" errors="blank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showGridLines="0" zoomScalePageLayoutView="60" workbookViewId="0">
      <pane activePane="bottomRight" state="frozen"/>
      <selection sqref="A1:F1"/>
    </sheetView>
  </sheetViews>
  <sheetFormatPr defaultColWidth="8" defaultRowHeight="14.25"/>
  <cols>
    <col min="1" max="1" width="36.875" style="1"/>
    <col min="2" max="3" width="22.625" style="1"/>
    <col min="4" max="4" width="26.125" style="1"/>
    <col min="5" max="6" width="22.625" style="1"/>
  </cols>
  <sheetData>
    <row r="1" spans="1:6" ht="35.25" customHeight="1">
      <c r="A1" s="224" t="s">
        <v>42</v>
      </c>
      <c r="B1" s="224"/>
      <c r="C1" s="224"/>
      <c r="D1" s="233"/>
      <c r="E1" s="224"/>
      <c r="F1" s="224"/>
    </row>
    <row r="2" spans="1:6" ht="15" customHeight="1">
      <c r="A2" s="52"/>
      <c r="B2" s="53"/>
      <c r="C2" s="54"/>
      <c r="D2" s="55"/>
      <c r="E2" s="56"/>
      <c r="F2" s="57" t="s">
        <v>1</v>
      </c>
    </row>
    <row r="3" spans="1:6" ht="15" customHeight="1">
      <c r="A3" s="58" t="s">
        <v>3</v>
      </c>
      <c r="B3" s="59"/>
      <c r="C3" s="60"/>
      <c r="D3" s="61"/>
      <c r="E3" s="62"/>
      <c r="F3" s="63" t="s">
        <v>4</v>
      </c>
    </row>
    <row r="4" spans="1:6" ht="33.75" customHeight="1">
      <c r="A4" s="234" t="s">
        <v>5</v>
      </c>
      <c r="B4" s="234" t="s">
        <v>6</v>
      </c>
      <c r="C4" s="234" t="s">
        <v>7</v>
      </c>
      <c r="D4" s="64" t="s">
        <v>5</v>
      </c>
      <c r="E4" s="65" t="s">
        <v>6</v>
      </c>
      <c r="F4" s="66" t="s">
        <v>7</v>
      </c>
    </row>
    <row r="5" spans="1:6" ht="22.5" customHeight="1">
      <c r="A5" s="67" t="s">
        <v>43</v>
      </c>
      <c r="B5" s="68">
        <v>132278520</v>
      </c>
      <c r="C5" s="69">
        <v>168431200</v>
      </c>
      <c r="D5" s="70" t="s">
        <v>36</v>
      </c>
      <c r="E5" s="71">
        <v>348749597.75</v>
      </c>
      <c r="F5" s="72">
        <v>392293155.75</v>
      </c>
    </row>
    <row r="6" spans="1:6" ht="22.5" customHeight="1">
      <c r="A6" s="73" t="s">
        <v>44</v>
      </c>
      <c r="B6" s="74">
        <v>126081120</v>
      </c>
      <c r="C6" s="75">
        <v>160721400</v>
      </c>
      <c r="D6" s="76" t="s">
        <v>45</v>
      </c>
      <c r="E6" s="77">
        <v>306150782.08999997</v>
      </c>
      <c r="F6" s="78">
        <v>347453294.56</v>
      </c>
    </row>
    <row r="7" spans="1:6" ht="22.5" customHeight="1">
      <c r="A7" s="79" t="s">
        <v>46</v>
      </c>
      <c r="B7" s="80">
        <v>0</v>
      </c>
      <c r="C7" s="81">
        <v>0</v>
      </c>
      <c r="D7" s="82" t="s">
        <v>47</v>
      </c>
      <c r="E7" s="83">
        <v>42598815.659999996</v>
      </c>
      <c r="F7" s="84">
        <v>44839861.189999998</v>
      </c>
    </row>
    <row r="8" spans="1:6" ht="22.5" customHeight="1">
      <c r="A8" s="85" t="s">
        <v>48</v>
      </c>
      <c r="B8" s="86">
        <v>6197400</v>
      </c>
      <c r="C8" s="87">
        <v>7709800</v>
      </c>
      <c r="D8" s="88" t="s">
        <v>49</v>
      </c>
      <c r="E8" s="89">
        <v>40814226.329999998</v>
      </c>
      <c r="F8" s="90">
        <v>40300100</v>
      </c>
    </row>
    <row r="9" spans="1:6" ht="22.5" customHeight="1">
      <c r="A9" s="91" t="s">
        <v>50</v>
      </c>
      <c r="B9" s="92">
        <v>0</v>
      </c>
      <c r="C9" s="93">
        <v>0</v>
      </c>
      <c r="D9" s="94"/>
      <c r="E9" s="95"/>
      <c r="F9" s="96"/>
    </row>
    <row r="10" spans="1:6" ht="22.5" customHeight="1">
      <c r="A10" s="97" t="s">
        <v>8</v>
      </c>
      <c r="B10" s="98">
        <v>5000000</v>
      </c>
      <c r="C10" s="99">
        <v>5500000</v>
      </c>
      <c r="D10" s="100"/>
      <c r="E10" s="101"/>
      <c r="F10" s="102"/>
    </row>
    <row r="11" spans="1:6" ht="22.5" customHeight="1">
      <c r="A11" s="103" t="s">
        <v>9</v>
      </c>
      <c r="B11" s="104">
        <v>312658320</v>
      </c>
      <c r="C11" s="105">
        <v>330847000</v>
      </c>
      <c r="D11" s="106"/>
      <c r="E11" s="107"/>
      <c r="F11" s="108"/>
    </row>
    <row r="12" spans="1:6" ht="22.5" customHeight="1">
      <c r="A12" s="109" t="s">
        <v>51</v>
      </c>
      <c r="B12" s="110">
        <v>312658320</v>
      </c>
      <c r="C12" s="111">
        <v>330847000</v>
      </c>
      <c r="D12" s="112"/>
      <c r="E12" s="113"/>
      <c r="F12" s="114"/>
    </row>
    <row r="13" spans="1:6" ht="22.5" customHeight="1">
      <c r="A13" s="115" t="s">
        <v>29</v>
      </c>
      <c r="B13" s="116">
        <v>0</v>
      </c>
      <c r="C13" s="117">
        <v>0</v>
      </c>
      <c r="D13" s="118" t="s">
        <v>52</v>
      </c>
      <c r="E13" s="119">
        <v>21447615</v>
      </c>
      <c r="F13" s="120">
        <v>0</v>
      </c>
    </row>
    <row r="14" spans="1:6" ht="22.5" customHeight="1">
      <c r="A14" s="121" t="s">
        <v>53</v>
      </c>
      <c r="B14" s="43">
        <f>B5+B10+B11+B13</f>
        <v>449936840</v>
      </c>
      <c r="C14" s="43">
        <f>C5+C10+C11+C13</f>
        <v>504778200</v>
      </c>
      <c r="D14" s="122" t="s">
        <v>14</v>
      </c>
      <c r="E14" s="43">
        <f>E5+E8+E13</f>
        <v>411011439.07999998</v>
      </c>
      <c r="F14" s="43">
        <f>F5+F8+F13</f>
        <v>432593255.75</v>
      </c>
    </row>
    <row r="15" spans="1:6" ht="22.5" customHeight="1">
      <c r="A15" s="123" t="s">
        <v>54</v>
      </c>
      <c r="B15" s="124">
        <v>0</v>
      </c>
      <c r="C15" s="125">
        <v>0</v>
      </c>
      <c r="D15" s="126" t="s">
        <v>15</v>
      </c>
      <c r="E15" s="127">
        <v>0</v>
      </c>
      <c r="F15" s="128">
        <v>0</v>
      </c>
    </row>
    <row r="16" spans="1:6" ht="22.5" customHeight="1">
      <c r="A16" s="129" t="s">
        <v>55</v>
      </c>
      <c r="B16" s="130">
        <v>0</v>
      </c>
      <c r="C16" s="131">
        <v>0</v>
      </c>
      <c r="D16" s="132" t="s">
        <v>16</v>
      </c>
      <c r="E16" s="133">
        <v>0</v>
      </c>
      <c r="F16" s="134">
        <v>0</v>
      </c>
    </row>
    <row r="17" spans="1:6" ht="24" customHeight="1">
      <c r="A17" s="135" t="s">
        <v>56</v>
      </c>
      <c r="B17" s="43">
        <f>B14+B15+B16</f>
        <v>449936840</v>
      </c>
      <c r="C17" s="43">
        <f>C14+C15+C16</f>
        <v>504778200</v>
      </c>
      <c r="D17" s="136" t="s">
        <v>17</v>
      </c>
      <c r="E17" s="43">
        <f>E14+E15+E16</f>
        <v>411011439.07999998</v>
      </c>
      <c r="F17" s="43">
        <f>F14+F15+F16</f>
        <v>432593255.75</v>
      </c>
    </row>
    <row r="18" spans="1:6" ht="22.5" customHeight="1">
      <c r="A18" s="33"/>
      <c r="B18" s="137"/>
      <c r="C18" s="138"/>
      <c r="D18" s="139" t="s">
        <v>18</v>
      </c>
      <c r="E18" s="46">
        <f>B17-E17</f>
        <v>38925400.920000002</v>
      </c>
      <c r="F18" s="46">
        <f>C17-F17</f>
        <v>72184944.25</v>
      </c>
    </row>
    <row r="19" spans="1:6" ht="22.5" customHeight="1">
      <c r="A19" s="140" t="s">
        <v>57</v>
      </c>
      <c r="B19" s="141">
        <v>303683094.83999997</v>
      </c>
      <c r="C19" s="43">
        <f>E19</f>
        <v>342608495.75999999</v>
      </c>
      <c r="D19" s="142" t="s">
        <v>20</v>
      </c>
      <c r="E19" s="44">
        <f>B19+E18</f>
        <v>342608495.75999999</v>
      </c>
      <c r="F19" s="44">
        <f>C19+F18</f>
        <v>414793440.00999999</v>
      </c>
    </row>
    <row r="20" spans="1:6" ht="22.5" customHeight="1">
      <c r="A20" s="143" t="s">
        <v>11</v>
      </c>
      <c r="B20" s="46">
        <f>B17+B19</f>
        <v>753619934.84000003</v>
      </c>
      <c r="C20" s="46">
        <f>C17+C19</f>
        <v>847386695.75999999</v>
      </c>
      <c r="D20" s="144" t="s">
        <v>11</v>
      </c>
      <c r="E20" s="46">
        <f>E17+E19</f>
        <v>753619934.84000003</v>
      </c>
      <c r="F20" s="46">
        <f>F17+F19</f>
        <v>847386695.75999999</v>
      </c>
    </row>
    <row r="21" spans="1:6" ht="15" customHeight="1">
      <c r="A21" s="145"/>
      <c r="B21" s="34"/>
      <c r="C21" s="34"/>
      <c r="D21" s="35"/>
      <c r="E21" s="34"/>
      <c r="F21" s="36" t="s">
        <v>58</v>
      </c>
    </row>
  </sheetData>
  <mergeCells count="4">
    <mergeCell ref="A1:F1"/>
    <mergeCell ref="A4"/>
    <mergeCell ref="B4"/>
    <mergeCell ref="C4"/>
  </mergeCells>
  <phoneticPr fontId="9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80" pageOrder="overThenDown" orientation="landscape" errors="blank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showGridLines="0" tabSelected="1" zoomScalePageLayoutView="60" workbookViewId="0">
      <selection sqref="A1:H1"/>
    </sheetView>
  </sheetViews>
  <sheetFormatPr defaultColWidth="8" defaultRowHeight="14.25"/>
  <cols>
    <col min="1" max="1" width="31.75" style="1"/>
    <col min="2" max="2" width="6.25" style="1"/>
    <col min="3" max="3" width="22.625" style="1"/>
    <col min="4" max="4" width="20.5" style="1"/>
    <col min="5" max="5" width="40.5" style="1"/>
    <col min="6" max="6" width="6.25" style="1"/>
    <col min="7" max="7" width="21.25" style="1"/>
    <col min="8" max="8" width="22.625" style="1"/>
  </cols>
  <sheetData>
    <row r="1" spans="1:8" ht="35.25" customHeight="1">
      <c r="A1" s="225" t="s">
        <v>69</v>
      </c>
      <c r="B1" s="225"/>
      <c r="C1" s="225"/>
      <c r="D1" s="225"/>
      <c r="E1" s="225"/>
      <c r="F1" s="225"/>
      <c r="G1" s="225"/>
      <c r="H1" s="225"/>
    </row>
    <row r="2" spans="1:8" ht="15" customHeight="1">
      <c r="A2" s="146" t="s">
        <v>3</v>
      </c>
      <c r="B2" s="5"/>
      <c r="C2" s="5"/>
      <c r="D2" s="5"/>
      <c r="E2" s="5"/>
      <c r="F2" s="5"/>
      <c r="G2" s="5"/>
      <c r="H2" s="6" t="s">
        <v>2</v>
      </c>
    </row>
    <row r="3" spans="1:8" ht="37.5" customHeight="1">
      <c r="A3" s="7" t="s">
        <v>5</v>
      </c>
      <c r="B3" s="7" t="s">
        <v>59</v>
      </c>
      <c r="C3" s="7" t="s">
        <v>6</v>
      </c>
      <c r="D3" s="7" t="s">
        <v>7</v>
      </c>
      <c r="E3" s="7" t="s">
        <v>5</v>
      </c>
      <c r="F3" s="7" t="s">
        <v>59</v>
      </c>
      <c r="G3" s="7" t="s">
        <v>6</v>
      </c>
      <c r="H3" s="7" t="s">
        <v>7</v>
      </c>
    </row>
    <row r="4" spans="1:8" ht="22.5" customHeight="1">
      <c r="A4" s="147" t="s">
        <v>70</v>
      </c>
      <c r="B4" s="7" t="s">
        <v>19</v>
      </c>
      <c r="C4" s="148" t="s">
        <v>19</v>
      </c>
      <c r="D4" s="149" t="s">
        <v>19</v>
      </c>
      <c r="E4" s="150" t="s">
        <v>71</v>
      </c>
      <c r="F4" s="151" t="s">
        <v>62</v>
      </c>
      <c r="G4" s="152">
        <v>0</v>
      </c>
      <c r="H4" s="153">
        <v>0</v>
      </c>
    </row>
    <row r="5" spans="1:8" ht="22.5" customHeight="1">
      <c r="A5" s="9" t="s">
        <v>60</v>
      </c>
      <c r="B5" s="154" t="s">
        <v>61</v>
      </c>
      <c r="C5" s="155">
        <f>C6+C7</f>
        <v>66963</v>
      </c>
      <c r="D5" s="155">
        <f>D6+D7</f>
        <v>67816</v>
      </c>
      <c r="E5" s="156" t="s">
        <v>72</v>
      </c>
      <c r="F5" s="157" t="s">
        <v>62</v>
      </c>
      <c r="G5" s="43">
        <f>C17-C18+G4</f>
        <v>0</v>
      </c>
      <c r="H5" s="43">
        <f>D17-D18+H4</f>
        <v>0</v>
      </c>
    </row>
    <row r="6" spans="1:8" ht="22.5" customHeight="1">
      <c r="A6" s="158" t="s">
        <v>73</v>
      </c>
      <c r="B6" s="159" t="s">
        <v>61</v>
      </c>
      <c r="C6" s="160">
        <v>45560</v>
      </c>
      <c r="D6" s="161">
        <v>46059</v>
      </c>
      <c r="E6" s="162" t="s">
        <v>74</v>
      </c>
      <c r="F6" s="163" t="s">
        <v>62</v>
      </c>
      <c r="G6" s="164">
        <v>0</v>
      </c>
      <c r="H6" s="165">
        <v>0</v>
      </c>
    </row>
    <row r="7" spans="1:8" ht="22.5" customHeight="1">
      <c r="A7" s="166" t="s">
        <v>75</v>
      </c>
      <c r="B7" s="167" t="s">
        <v>61</v>
      </c>
      <c r="C7" s="168">
        <v>21403</v>
      </c>
      <c r="D7" s="169">
        <v>21757</v>
      </c>
      <c r="E7" s="170" t="s">
        <v>76</v>
      </c>
      <c r="F7" s="171" t="s">
        <v>62</v>
      </c>
      <c r="G7" s="172">
        <v>0</v>
      </c>
      <c r="H7" s="173">
        <v>0</v>
      </c>
    </row>
    <row r="8" spans="1:8" ht="22.5" customHeight="1">
      <c r="A8" s="174" t="s">
        <v>63</v>
      </c>
      <c r="B8" s="175" t="s">
        <v>61</v>
      </c>
      <c r="C8" s="176">
        <v>56147</v>
      </c>
      <c r="D8" s="177">
        <v>57831</v>
      </c>
      <c r="E8" s="24" t="s">
        <v>77</v>
      </c>
      <c r="F8" s="178" t="s">
        <v>61</v>
      </c>
      <c r="G8" s="179">
        <v>1264</v>
      </c>
      <c r="H8" s="180">
        <v>1340</v>
      </c>
    </row>
    <row r="9" spans="1:8" ht="22.5" customHeight="1">
      <c r="A9" s="181" t="s">
        <v>64</v>
      </c>
      <c r="B9" s="182" t="s">
        <v>19</v>
      </c>
      <c r="C9" s="183" t="s">
        <v>19</v>
      </c>
      <c r="D9" s="184" t="s">
        <v>19</v>
      </c>
      <c r="E9" s="24" t="s">
        <v>78</v>
      </c>
      <c r="F9" s="185" t="s">
        <v>61</v>
      </c>
      <c r="G9" s="186">
        <v>263</v>
      </c>
      <c r="H9" s="187">
        <v>302</v>
      </c>
    </row>
    <row r="10" spans="1:8" ht="22.5" customHeight="1">
      <c r="A10" s="15" t="s">
        <v>79</v>
      </c>
      <c r="B10" s="188" t="s">
        <v>62</v>
      </c>
      <c r="C10" s="189">
        <v>3050824258.7399998</v>
      </c>
      <c r="D10" s="190">
        <v>3508447897.5500002</v>
      </c>
      <c r="E10" s="37" t="s">
        <v>80</v>
      </c>
      <c r="F10" s="191" t="s">
        <v>19</v>
      </c>
      <c r="G10" s="192" t="s">
        <v>19</v>
      </c>
      <c r="H10" s="193" t="s">
        <v>19</v>
      </c>
    </row>
    <row r="11" spans="1:8" ht="22.5" customHeight="1">
      <c r="A11" s="15" t="s">
        <v>81</v>
      </c>
      <c r="B11" s="194" t="s">
        <v>62</v>
      </c>
      <c r="C11" s="195">
        <v>2844602429.2399998</v>
      </c>
      <c r="D11" s="196">
        <v>3015278574.9899998</v>
      </c>
      <c r="E11" s="197" t="s">
        <v>82</v>
      </c>
      <c r="F11" s="198" t="s">
        <v>61</v>
      </c>
      <c r="G11" s="199">
        <v>601266</v>
      </c>
      <c r="H11" s="200">
        <v>601540</v>
      </c>
    </row>
    <row r="12" spans="1:8" ht="22.5" customHeight="1">
      <c r="A12" s="15" t="s">
        <v>83</v>
      </c>
      <c r="B12" s="20" t="s">
        <v>65</v>
      </c>
      <c r="C12" s="43">
        <f>IF(C11&lt;&gt;0,(C15+G4)/C11*100,0)</f>
        <v>10.0437187655195</v>
      </c>
      <c r="D12" s="45">
        <f>IF(D11&lt;&gt;0,(D15+H4)/D11*100,0)</f>
        <v>10.7266760193483</v>
      </c>
      <c r="E12" s="15" t="s">
        <v>84</v>
      </c>
      <c r="F12" s="38" t="s">
        <v>67</v>
      </c>
      <c r="G12" s="43">
        <f>G13+G14</f>
        <v>740</v>
      </c>
      <c r="H12" s="43">
        <f>H13+H14</f>
        <v>830</v>
      </c>
    </row>
    <row r="13" spans="1:8" ht="22.5" customHeight="1">
      <c r="A13" s="15" t="s">
        <v>66</v>
      </c>
      <c r="B13" s="39" t="s">
        <v>67</v>
      </c>
      <c r="C13" s="43">
        <f>IF(C8=0,0,C11/C8)</f>
        <v>50663.480314887704</v>
      </c>
      <c r="D13" s="45">
        <f>IF(D8=0,0,D11/D8)</f>
        <v>52139.485310473603</v>
      </c>
      <c r="E13" s="15" t="s">
        <v>85</v>
      </c>
      <c r="F13" s="38" t="s">
        <v>67</v>
      </c>
      <c r="G13" s="201">
        <v>220</v>
      </c>
      <c r="H13" s="202">
        <v>280</v>
      </c>
    </row>
    <row r="14" spans="1:8" ht="22.5" customHeight="1">
      <c r="A14" s="12" t="s">
        <v>68</v>
      </c>
      <c r="B14" s="203" t="s">
        <v>19</v>
      </c>
      <c r="C14" s="204" t="s">
        <v>19</v>
      </c>
      <c r="D14" s="205" t="s">
        <v>19</v>
      </c>
      <c r="E14" s="15" t="s">
        <v>86</v>
      </c>
      <c r="F14" s="38" t="s">
        <v>67</v>
      </c>
      <c r="G14" s="206">
        <v>520</v>
      </c>
      <c r="H14" s="207">
        <v>550</v>
      </c>
    </row>
    <row r="15" spans="1:8" ht="22.5" customHeight="1">
      <c r="A15" s="15" t="s">
        <v>87</v>
      </c>
      <c r="B15" s="8" t="s">
        <v>62</v>
      </c>
      <c r="C15" s="208">
        <v>285703867.99000001</v>
      </c>
      <c r="D15" s="209">
        <v>323439163.81999999</v>
      </c>
      <c r="E15" s="15" t="s">
        <v>88</v>
      </c>
      <c r="F15" s="40" t="s">
        <v>19</v>
      </c>
      <c r="G15" s="41" t="s">
        <v>19</v>
      </c>
      <c r="H15" s="41" t="s">
        <v>19</v>
      </c>
    </row>
    <row r="16" spans="1:8" ht="22.5" customHeight="1">
      <c r="A16" s="15" t="s">
        <v>89</v>
      </c>
      <c r="B16" s="8" t="s">
        <v>19</v>
      </c>
      <c r="C16" s="210" t="s">
        <v>19</v>
      </c>
      <c r="D16" s="211" t="s">
        <v>19</v>
      </c>
      <c r="E16" s="12" t="s">
        <v>90</v>
      </c>
      <c r="F16" s="212" t="s">
        <v>61</v>
      </c>
      <c r="G16" s="213">
        <v>601266</v>
      </c>
      <c r="H16" s="214">
        <v>601540</v>
      </c>
    </row>
    <row r="17" spans="1:8" ht="22.5" customHeight="1">
      <c r="A17" s="15" t="s">
        <v>91</v>
      </c>
      <c r="B17" s="8" t="s">
        <v>62</v>
      </c>
      <c r="C17" s="215">
        <v>0</v>
      </c>
      <c r="D17" s="46">
        <f>G5</f>
        <v>0</v>
      </c>
      <c r="E17" s="42" t="s">
        <v>92</v>
      </c>
      <c r="F17" s="38" t="s">
        <v>67</v>
      </c>
      <c r="G17" s="216">
        <v>65</v>
      </c>
      <c r="H17" s="217">
        <v>65</v>
      </c>
    </row>
    <row r="18" spans="1:8" ht="22.5" customHeight="1">
      <c r="A18" s="218" t="s">
        <v>93</v>
      </c>
      <c r="B18" s="219" t="s">
        <v>62</v>
      </c>
      <c r="C18" s="220">
        <v>0</v>
      </c>
      <c r="D18" s="221">
        <v>0</v>
      </c>
      <c r="E18" s="222" t="s">
        <v>94</v>
      </c>
      <c r="F18" s="223" t="s">
        <v>67</v>
      </c>
      <c r="G18" s="46">
        <v>67.88</v>
      </c>
      <c r="H18" s="46">
        <v>66.989999999999995</v>
      </c>
    </row>
    <row r="19" spans="1:8" ht="15" customHeight="1">
      <c r="A19" s="2"/>
      <c r="B19" s="2"/>
      <c r="C19" s="2"/>
      <c r="D19" s="2"/>
      <c r="E19" s="2"/>
      <c r="F19" s="2"/>
      <c r="G19" s="2"/>
      <c r="H19" s="4" t="s">
        <v>95</v>
      </c>
    </row>
  </sheetData>
  <mergeCells count="1">
    <mergeCell ref="A1:H1"/>
  </mergeCells>
  <phoneticPr fontId="9" type="noConversion"/>
  <printOptions horizontalCentered="1"/>
  <pageMargins left="0.78740157480314998" right="0.78740157480314998" top="1.1811023622047201" bottom="1.1811023622047201" header="0.51180999999999999" footer="0.51180999999999999"/>
  <pageSetup paperSize="9" pageOrder="overThenDown" orientation="landscape"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职工基本医疗预算表</vt:lpstr>
      <vt:lpstr>城乡居民基本医疗预算表</vt:lpstr>
      <vt:lpstr>基本医疗基础资料表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2020-03-16T16:17:48Z</dcterms:created>
  <dcterms:modified xsi:type="dcterms:W3CDTF">2020-03-18T01:54:09Z</dcterms:modified>
</cp:coreProperties>
</file>